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vani.bose-varela\Downloads\"/>
    </mc:Choice>
  </mc:AlternateContent>
  <xr:revisionPtr revIDLastSave="0" documentId="13_ncr:1_{00050EF4-16C0-482A-996E-61C8DB950620}" xr6:coauthVersionLast="47" xr6:coauthVersionMax="47" xr10:uidLastSave="{00000000-0000-0000-0000-000000000000}"/>
  <bookViews>
    <workbookView xWindow="-120" yWindow="-120" windowWidth="29040" windowHeight="15840" firstSheet="5" activeTab="6" xr2:uid="{7C771865-A7DE-4906-BCDB-9138DC1D01B2}"/>
  </bookViews>
  <sheets>
    <sheet name="Q1 count by agency and status" sheetId="3" r:id="rId1"/>
    <sheet name="Q2 count of portal id" sheetId="10" r:id="rId2"/>
    <sheet name="Q2 count by category" sheetId="11" r:id="rId3"/>
    <sheet name="Q3 est amts per opp" sheetId="7" r:id="rId4"/>
    <sheet name="Q4 avg median" sheetId="6" r:id="rId5"/>
    <sheet name="Q5 total visits" sheetId="12" r:id="rId6"/>
    <sheet name="Q6 pages visited" sheetId="13" r:id="rId7"/>
    <sheet name="Q7 apps subm" sheetId="9" r:id="rId8"/>
    <sheet name="count by type" sheetId="14" r:id="rId9"/>
    <sheet name="count by aptype" sheetId="15" r:id="rId10"/>
    <sheet name="count by funding source" sheetId="16" r:id="rId11"/>
    <sheet name="Grants Portal 2021-22" sheetId="2" r:id="rId12"/>
  </sheets>
  <definedNames>
    <definedName name="ExternalData_1" localSheetId="11" hidden="1">'Grants Portal 2021-22'!$A$1:$U$488</definedName>
  </definedNames>
  <calcPr calcId="191028"/>
  <pivotCaches>
    <pivotCache cacheId="0" r:id="rId13"/>
    <pivotCache cacheId="1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1" l="1"/>
  <c r="C9" i="11"/>
  <c r="C8" i="11"/>
  <c r="C7" i="11"/>
  <c r="C6" i="11"/>
  <c r="B25" i="11"/>
  <c r="C11" i="13"/>
  <c r="C10" i="13"/>
  <c r="C9" i="13"/>
  <c r="C8" i="13"/>
  <c r="B9" i="13"/>
  <c r="B10" i="13"/>
  <c r="C24" i="13"/>
  <c r="C23" i="13"/>
  <c r="C22" i="13"/>
  <c r="C21" i="13"/>
  <c r="C20" i="13"/>
  <c r="C19" i="13"/>
  <c r="C18" i="13"/>
  <c r="C17" i="13"/>
  <c r="C16" i="13"/>
  <c r="C15" i="13"/>
  <c r="C14" i="13"/>
  <c r="B376" i="12"/>
  <c r="B375" i="12"/>
  <c r="B491" i="6"/>
  <c r="B490" i="6"/>
  <c r="B67" i="3"/>
  <c r="V490" i="2"/>
  <c r="L490" i="2"/>
  <c r="D26" i="1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8A6FF4-24E0-45A1-90BA-B0F010AFCC5D}" keepAlive="1" name="Query - Grants Portal 2021-22" description="Connection to the 'Grants Portal 2021-22' query in the workbook." type="5" refreshedVersion="8" background="1" saveData="1">
    <dbPr connection="Provider=Microsoft.Mashup.OleDb.1;Data Source=$Workbook$;Location=&quot;Grants Portal 2021-22&quot;;Extended Properties=&quot;&quot;" command="SELECT * FROM [Grants Portal 2021-22]"/>
  </connection>
  <connection id="2" xr16:uid="{F79D8571-A5A9-4E2D-8E2E-936226C09A3D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4E087415-4231-4A6B-A875-7992D6350CD5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B9F770B7-F0A7-4FE1-97DD-56C76C631D31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AA335056-82BE-4684-B358-202CAF80AB0B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<sst xmlns="http://schemas.openxmlformats.org/spreadsheetml/2006/main" count="7479" uniqueCount="1041">
  <si>
    <t>Count of AgencyDept</t>
  </si>
  <si>
    <t>Column Labels</t>
  </si>
  <si>
    <t>Row Labels</t>
  </si>
  <si>
    <t>active</t>
  </si>
  <si>
    <t>closed</t>
  </si>
  <si>
    <t>forecasted</t>
  </si>
  <si>
    <t>(blank)</t>
  </si>
  <si>
    <t>Grand Total</t>
  </si>
  <si>
    <t>Air Resources Board</t>
  </si>
  <si>
    <t>Board of Forestry</t>
  </si>
  <si>
    <t>Board of State and Community Corrections</t>
  </si>
  <si>
    <t>CA Arts Council</t>
  </si>
  <si>
    <t>CA Business, Consumer Services, and Housing Agency</t>
  </si>
  <si>
    <t>CA Department of Corrections and Rehabilitation</t>
  </si>
  <si>
    <t>CA Department of Education</t>
  </si>
  <si>
    <t>CA Department of Food and Agriculture</t>
  </si>
  <si>
    <t>CA Department of Veterans Affairs</t>
  </si>
  <si>
    <t>CA Energy Commission</t>
  </si>
  <si>
    <t>CA Natural Resources Agency</t>
  </si>
  <si>
    <t>CA State Library</t>
  </si>
  <si>
    <t>CA State Transportation Agency</t>
  </si>
  <si>
    <t>CA Volunteers</t>
  </si>
  <si>
    <t>California Highway Patrol</t>
  </si>
  <si>
    <t>Coachella Valley Mountains Conservancy</t>
  </si>
  <si>
    <t>Coastal Commission</t>
  </si>
  <si>
    <t>Coastal Conservancy</t>
  </si>
  <si>
    <t>Commission on the Status of Women and Girls</t>
  </si>
  <si>
    <t>Department of Alcoholic Beverage Control</t>
  </si>
  <si>
    <t>Department of Cannabis Control</t>
  </si>
  <si>
    <t>Department of Community Services and Development</t>
  </si>
  <si>
    <t>Department of Conservation</t>
  </si>
  <si>
    <t>Department of Financial Protection and Innovation</t>
  </si>
  <si>
    <t>Department of Fish and Wildlife</t>
  </si>
  <si>
    <t>Department of Forestry and Fire Protection</t>
  </si>
  <si>
    <t>Department of General Services</t>
  </si>
  <si>
    <t>Department of Health Care Access and Information</t>
  </si>
  <si>
    <t>Department of Housing and Community Development</t>
  </si>
  <si>
    <t>Department of Industrial Relations</t>
  </si>
  <si>
    <t>Department of Justice (Office of the Attorney General)</t>
  </si>
  <si>
    <t>Department of Parks and Recreation</t>
  </si>
  <si>
    <t>Department of Pesticide Regulation</t>
  </si>
  <si>
    <t>Department of Public Health</t>
  </si>
  <si>
    <t>Department of Rehabilitation</t>
  </si>
  <si>
    <t>Department of Resources Recycling and Recovery</t>
  </si>
  <si>
    <t>Department of Social Services</t>
  </si>
  <si>
    <t>Department of Toxic Substances Control</t>
  </si>
  <si>
    <t>Department of Transportation</t>
  </si>
  <si>
    <t>Department of Water Resources</t>
  </si>
  <si>
    <t>Employment Development Department</t>
  </si>
  <si>
    <t>Employment Training Panel</t>
  </si>
  <si>
    <t>Governor's Office of Business and Economic Development</t>
  </si>
  <si>
    <t>Governor's Office of Emergency Services</t>
  </si>
  <si>
    <t>Governor's Office of Planning and Research</t>
  </si>
  <si>
    <t>Infrastructure and Economic Development Bank</t>
  </si>
  <si>
    <t>Ocean Protection Council</t>
  </si>
  <si>
    <t>Public Utilities Commission</t>
  </si>
  <si>
    <t>Sacramento-San Joaquin Delta Conservancy</t>
  </si>
  <si>
    <t>San Diego River Conservancy</t>
  </si>
  <si>
    <t>Sierra Nevada Conservancy</t>
  </si>
  <si>
    <t>State Treasurer's Office</t>
  </si>
  <si>
    <t>State Water Resources Control Board</t>
  </si>
  <si>
    <t>Strategic Growth Council</t>
  </si>
  <si>
    <t>Tahoe Conservancy</t>
  </si>
  <si>
    <t>Transportation Commission</t>
  </si>
  <si>
    <t>Victim Compensation Board</t>
  </si>
  <si>
    <t>Wildlife Conservation Board</t>
  </si>
  <si>
    <t>Workforce Development Board</t>
  </si>
  <si>
    <t>Count of Agencies</t>
  </si>
  <si>
    <t>Agencies with the highest percentage of opportunities</t>
  </si>
  <si>
    <t>Ca Department of Food and Agriculture</t>
  </si>
  <si>
    <t>Count of PortalID</t>
  </si>
  <si>
    <t>(threw raw data into word and then found all instances of each category)</t>
  </si>
  <si>
    <t xml:space="preserve"> </t>
  </si>
  <si>
    <t>Category</t>
  </si>
  <si>
    <t>Count</t>
  </si>
  <si>
    <t>Percentage</t>
  </si>
  <si>
    <t>environment &amp; water</t>
  </si>
  <si>
    <t>disadvantaged communities</t>
  </si>
  <si>
    <t>health &amp; human services</t>
  </si>
  <si>
    <t>education</t>
  </si>
  <si>
    <t>housing, community and economic development</t>
  </si>
  <si>
    <t>agriculture</t>
  </si>
  <si>
    <t>employment, labor &amp; training</t>
  </si>
  <si>
    <t>parks &amp; recreation</t>
  </si>
  <si>
    <t>disaster prevention &amp; relief</t>
  </si>
  <si>
    <t>science, technology and research &amp; development</t>
  </si>
  <si>
    <t>law, justice and legal services</t>
  </si>
  <si>
    <t>libraries and arts</t>
  </si>
  <si>
    <t>energy</t>
  </si>
  <si>
    <t>transportation</t>
  </si>
  <si>
    <t>food &amp; nutrition</t>
  </si>
  <si>
    <t>consumer protection</t>
  </si>
  <si>
    <t>veterans &amp; military</t>
  </si>
  <si>
    <t>animal services</t>
  </si>
  <si>
    <t>Total for all categories</t>
  </si>
  <si>
    <t>Total of all opportunities</t>
  </si>
  <si>
    <t>Count of Q3 categories</t>
  </si>
  <si>
    <t>depends</t>
  </si>
  <si>
    <t>range</t>
  </si>
  <si>
    <t>specified</t>
  </si>
  <si>
    <t>Details for visualization:</t>
  </si>
  <si>
    <t>Funding amount depends on the number of submissions received, application process, etc.</t>
  </si>
  <si>
    <t>green</t>
  </si>
  <si>
    <t>#188479</t>
  </si>
  <si>
    <t>Funding amount varies within a specific range</t>
  </si>
  <si>
    <t>blue</t>
  </si>
  <si>
    <t>#006A98</t>
  </si>
  <si>
    <t>Estimated funding amount is specified</t>
  </si>
  <si>
    <t>yellow</t>
  </si>
  <si>
    <t>PortalID</t>
  </si>
  <si>
    <t>EstAvailFunds</t>
  </si>
  <si>
    <t>`</t>
  </si>
  <si>
    <t>median</t>
  </si>
  <si>
    <t>Median amount of estimated funds available per opportunity</t>
  </si>
  <si>
    <t>average</t>
  </si>
  <si>
    <t>Average amount of estimated funds available per opportunity</t>
  </si>
  <si>
    <t>grants.ca.gov</t>
  </si>
  <si>
    <t>Pages</t>
  </si>
  <si>
    <t>20210701-20220701</t>
  </si>
  <si>
    <t>Day Index</t>
  </si>
  <si>
    <t>Pageviews</t>
  </si>
  <si>
    <t>Total visits</t>
  </si>
  <si>
    <t>Average visits per day</t>
  </si>
  <si>
    <t>Median visits per day</t>
  </si>
  <si>
    <t>Last year's formula per Dana re: how to calculate page visits</t>
  </si>
  <si>
    <t>Page Visited</t>
  </si>
  <si>
    <t>/=Home Page</t>
  </si>
  <si>
    <t>/?s=Find Grants</t>
  </si>
  <si>
    <t>Find small business covid relief grants</t>
  </si>
  <si>
    <t>Page</t>
  </si>
  <si>
    <t>As percentage</t>
  </si>
  <si>
    <t>Unique Pageviews</t>
  </si>
  <si>
    <t>Avg. Time on Page</t>
  </si>
  <si>
    <t>Entrances</t>
  </si>
  <si>
    <t>Bounce Rate</t>
  </si>
  <si>
    <t>% Exit</t>
  </si>
  <si>
    <t>Page Value</t>
  </si>
  <si>
    <t>/</t>
  </si>
  <si>
    <t>/grants/california-small-business-covid-19-relief-grant-program-round-9/</t>
  </si>
  <si>
    <t>/?s=</t>
  </si>
  <si>
    <t>/grants/california-small-business-covid-19-relief-grant-program/</t>
  </si>
  <si>
    <t>/grants/california-small-business-covid-19-relief-grant-program-round-5/</t>
  </si>
  <si>
    <t>/grants/california-small-business-covid-19-relief-grant-program-round-6/</t>
  </si>
  <si>
    <t>/page/2/?s=</t>
  </si>
  <si>
    <t>/grants/california-capital-access-program-calcap-for-small-business/</t>
  </si>
  <si>
    <t>/grants/infrastructure-grant-minor-renovations-and-repairs/</t>
  </si>
  <si>
    <t>/grants/small-community-drought-relief-program/</t>
  </si>
  <si>
    <t>Sum of apps submitted</t>
  </si>
  <si>
    <t>Count of Type</t>
  </si>
  <si>
    <t>Grant</t>
  </si>
  <si>
    <t>Grant; Loan</t>
  </si>
  <si>
    <t>Loan</t>
  </si>
  <si>
    <t>Count of ApplicantType</t>
  </si>
  <si>
    <t>Business</t>
  </si>
  <si>
    <t>Business; Individual</t>
  </si>
  <si>
    <t>Business; Individual; Nonprofit</t>
  </si>
  <si>
    <t>Business; Individual; Nonprofit; Public Agency</t>
  </si>
  <si>
    <t>Business; Individual; Nonprofit; Public Agency; Tribal Government</t>
  </si>
  <si>
    <t>Business; Individual; Nonprofit; Tribal Government</t>
  </si>
  <si>
    <t>Business; Individual; Tribal Government</t>
  </si>
  <si>
    <t>Business; Nonprofit</t>
  </si>
  <si>
    <t>Business; Nonprofit; Public Agency</t>
  </si>
  <si>
    <t>Business; Nonprofit; Public Agency; Tribal Government</t>
  </si>
  <si>
    <t>Business; Public Agency</t>
  </si>
  <si>
    <t>Individual</t>
  </si>
  <si>
    <t>Individual; Nonprofit</t>
  </si>
  <si>
    <t>Individual; Nonprofit; Public Agency; Tribal Government</t>
  </si>
  <si>
    <t>Nonprofit</t>
  </si>
  <si>
    <t>Nonprofit; Public Agency</t>
  </si>
  <si>
    <t>Nonprofit; Public Agency; Tribal Government</t>
  </si>
  <si>
    <t>Nonprofit; Tribal Government</t>
  </si>
  <si>
    <t>Public Agency</t>
  </si>
  <si>
    <t>Public Agency; Tribal Government</t>
  </si>
  <si>
    <t>Tribal Government</t>
  </si>
  <si>
    <t>Count of FundingSource</t>
  </si>
  <si>
    <t>Federal</t>
  </si>
  <si>
    <t>Federal and State</t>
  </si>
  <si>
    <t>Other</t>
  </si>
  <si>
    <t>State</t>
  </si>
  <si>
    <t>Source.Name</t>
  </si>
  <si>
    <t>Status</t>
  </si>
  <si>
    <t>LastUpdated</t>
  </si>
  <si>
    <t>AgencyDept</t>
  </si>
  <si>
    <t>Type</t>
  </si>
  <si>
    <t>LOI</t>
  </si>
  <si>
    <t>Categories</t>
  </si>
  <si>
    <t>ApplicantType</t>
  </si>
  <si>
    <t>FundingSource</t>
  </si>
  <si>
    <t>MatchingFunds</t>
  </si>
  <si>
    <t>EstAwards</t>
  </si>
  <si>
    <t>EstAmounts</t>
  </si>
  <si>
    <t>Q3 categories</t>
  </si>
  <si>
    <t>FundingMethod</t>
  </si>
  <si>
    <t>OpenDate</t>
  </si>
  <si>
    <t>ApplicationDeadline</t>
  </si>
  <si>
    <t>AwardPeriod</t>
  </si>
  <si>
    <t>ExpAwardDate</t>
  </si>
  <si>
    <t>AwardStats</t>
  </si>
  <si>
    <t>apps submitted</t>
  </si>
  <si>
    <t>Data Pull 09-28-2022.xlsx</t>
  </si>
  <si>
    <t>Yes</t>
  </si>
  <si>
    <t>Disadvantaged Communities; Food &amp; Nutrition; Health &amp; Human Services</t>
  </si>
  <si>
    <t>Not Required</t>
  </si>
  <si>
    <t>Exactly 4</t>
  </si>
  <si>
    <t>Advances &amp; Reimbursement(s)</t>
  </si>
  <si>
    <t>2/1/2022-5/31/2022</t>
  </si>
  <si>
    <t>[{"fiscalYear":"","applicationsSubmitted":"1"}]</t>
  </si>
  <si>
    <t>No</t>
  </si>
  <si>
    <t>Agriculture; Disadvantaged Communities; Education; Employment, Labor &amp; Training</t>
  </si>
  <si>
    <t>Exactly 1</t>
  </si>
  <si>
    <t>Reimbursement(s)</t>
  </si>
  <si>
    <t>7/1/2022- 6/30/2023</t>
  </si>
  <si>
    <t>Health &amp; Human Services</t>
  </si>
  <si>
    <t>Expire June 29, 2023</t>
  </si>
  <si>
    <t>Environment &amp; Water; Parks &amp; Recreation</t>
  </si>
  <si>
    <t>Exactly 7</t>
  </si>
  <si>
    <t>1 Year</t>
  </si>
  <si>
    <t>Agriculture; Environment &amp; Water; Science, Technology, and Research &amp; Development</t>
  </si>
  <si>
    <t>Dependant on number of submissions received, application process, etc.</t>
  </si>
  <si>
    <t>Between $0 and $100,000</t>
  </si>
  <si>
    <t>Two years</t>
  </si>
  <si>
    <t>To be determined</t>
  </si>
  <si>
    <t>Disaster Prevention &amp; Relief; Health &amp; Human Services; Housing, Community and Economic Development</t>
  </si>
  <si>
    <t>Between $0 and $198,260</t>
  </si>
  <si>
    <t>01/01/22 - 06/30/23</t>
  </si>
  <si>
    <t>Consumer Protection; Health &amp; Human Services; Law, Justice, and Legal Services</t>
  </si>
  <si>
    <t>Between $0 and $200,000</t>
  </si>
  <si>
    <t>04/01/22 - 03/31/23</t>
  </si>
  <si>
    <t>Disadvantaged Communities; Education; Employment, Labor &amp; Training; Health &amp; Human Services; Housing, Community and Economic Development; Libraries and Arts</t>
  </si>
  <si>
    <t>Between $0 and $40,000</t>
  </si>
  <si>
    <t>Advance(s)</t>
  </si>
  <si>
    <t>7/1/22-6/30/23</t>
  </si>
  <si>
    <t>Summer 2022</t>
  </si>
  <si>
    <t>Agriculture</t>
  </si>
  <si>
    <t>Between 2 and 4</t>
  </si>
  <si>
    <t>Between $250,000 and $500,000</t>
  </si>
  <si>
    <t>3 years</t>
  </si>
  <si>
    <t>Between $500,000 and $1,000,000</t>
  </si>
  <si>
    <t>4 years</t>
  </si>
  <si>
    <t>Disadvantaged Communities; Disaster Prevention &amp; Relief; Energy; Housing, Community and Economic Development</t>
  </si>
  <si>
    <t>Between 0 and 62732</t>
  </si>
  <si>
    <t>Agriculture; Disadvantaged Communities; Environment &amp; Water; Parks &amp; Recreation</t>
  </si>
  <si>
    <t>1/18/22-3/14/24</t>
  </si>
  <si>
    <t>Law, Justice, and Legal Services; Science, Technology, and Research &amp; Development</t>
  </si>
  <si>
    <t>7/1/2022-6/30/2024</t>
  </si>
  <si>
    <t>May - June 2022</t>
  </si>
  <si>
    <t>Energy</t>
  </si>
  <si>
    <t>Until funds expire</t>
  </si>
  <si>
    <t>Environment &amp; Water</t>
  </si>
  <si>
    <t>8/22 - 6/23</t>
  </si>
  <si>
    <t>Between 8 and 12</t>
  </si>
  <si>
    <t>Between $0 and $500,000</t>
  </si>
  <si>
    <t>[{"fiscalYear":"","applicationsSubmitted":"10"}]</t>
  </si>
  <si>
    <t>Between $200,000 and $400,000</t>
  </si>
  <si>
    <t>2 years</t>
  </si>
  <si>
    <t>Disadvantaged Communities; Employment, Labor &amp; Training</t>
  </si>
  <si>
    <t>Between $240,000 and $2,500,000</t>
  </si>
  <si>
    <t>7/1/2022-6/30/2022</t>
  </si>
  <si>
    <t>Disadvantaged Communities; Education; Environment &amp; Water; Parks &amp; Recreation</t>
  </si>
  <si>
    <t>Between $5,000 and $20,000</t>
  </si>
  <si>
    <t>3/01/2022-11/01/2022</t>
  </si>
  <si>
    <t>End of January 2022</t>
  </si>
  <si>
    <t>Environment &amp; Water; Science, Technology, and Research &amp; Development</t>
  </si>
  <si>
    <t>Three years</t>
  </si>
  <si>
    <t>Fall 2022</t>
  </si>
  <si>
    <t>Disadvantaged Communities; Disaster Prevention &amp; Relief; Environment &amp; Water</t>
  </si>
  <si>
    <t>Disaster Prevention &amp; Relief; Environment &amp; Water</t>
  </si>
  <si>
    <t>Exactly 10</t>
  </si>
  <si>
    <t>Agriculture; Disadvantaged Communities; Education; Employment, Labor &amp; Training; Food &amp; Nutrition</t>
  </si>
  <si>
    <t>Between $250,000 and $1,000,000</t>
  </si>
  <si>
    <t>1/1/2022-12/31/2024</t>
  </si>
  <si>
    <t>[{"fiscalYear":"","applicationsSubmitted":"100"}]</t>
  </si>
  <si>
    <t>Between $2,500 and $52,500</t>
  </si>
  <si>
    <t>[{"fiscalYear":"","applicationsSubmitted":"101"}]</t>
  </si>
  <si>
    <t>Disadvantaged Communities; Health &amp; Human Services</t>
  </si>
  <si>
    <t>Exactly 100</t>
  </si>
  <si>
    <t>Between $50,000 and $4,000,000</t>
  </si>
  <si>
    <t>24 months</t>
  </si>
  <si>
    <t>[{"fiscalYear":"","applicationsSubmitted":"102"}]</t>
  </si>
  <si>
    <t>Transportation</t>
  </si>
  <si>
    <t>Between 1 and 10</t>
  </si>
  <si>
    <t>Between $100,000 and $500,000</t>
  </si>
  <si>
    <t>approx. 27 months</t>
  </si>
  <si>
    <t>Late Spring 2022</t>
  </si>
  <si>
    <t>[{"fiscalYear":"","applicationsSubmitted":"11"}]</t>
  </si>
  <si>
    <t>Disadvantaged Communities; Education; Employment, Labor &amp; Training; Housing, Community and Economic Development</t>
  </si>
  <si>
    <t>Exactly 13</t>
  </si>
  <si>
    <t>Between $15,000,000 and $20,000,000</t>
  </si>
  <si>
    <t>5/2022 - 6/2026</t>
  </si>
  <si>
    <t>Science, Technology, and Research &amp; Development</t>
  </si>
  <si>
    <t>Agriculture; Food &amp; Nutrition</t>
  </si>
  <si>
    <t>10/1/22-3/31/25</t>
  </si>
  <si>
    <t>Disadvantaged Communities; Education; Employment, Labor &amp; Training; Health &amp; Human Services</t>
  </si>
  <si>
    <t>Between $1 and $6,000,000</t>
  </si>
  <si>
    <t>7/1/22-6/30/25</t>
  </si>
  <si>
    <t>[{"fiscalYear":"","applicationsSubmitted":"111"}]</t>
  </si>
  <si>
    <t>Disadvantaged Communities; Transportation</t>
  </si>
  <si>
    <t>Between 60 and 79</t>
  </si>
  <si>
    <t>Between $50,000 and $699,999</t>
  </si>
  <si>
    <t>Between 0 and 270</t>
  </si>
  <si>
    <t>Between $0 and $250,000</t>
  </si>
  <si>
    <t>[{"fiscalYear":"","applicationsSubmitted":"12"}]</t>
  </si>
  <si>
    <t>Disadvantaged Communities; Health &amp; Human Services; Libraries and Arts</t>
  </si>
  <si>
    <t>Between $30,000 and $60,000</t>
  </si>
  <si>
    <t>Fiscal year 21/22</t>
  </si>
  <si>
    <t>Autumn 2022</t>
  </si>
  <si>
    <t>Education</t>
  </si>
  <si>
    <t>8/2022 - 6/2024</t>
  </si>
  <si>
    <t>Spring 2022</t>
  </si>
  <si>
    <t>Consumer Protection; Disadvantaged Communities; Education; Housing, Community and Economic Development</t>
  </si>
  <si>
    <t>Between $1 and $200,000</t>
  </si>
  <si>
    <t>Fiscal year 2022-23</t>
  </si>
  <si>
    <t>[{"fiscalYear":"","applicationsSubmitted":"128"}]</t>
  </si>
  <si>
    <t>Agriculture; Disadvantaged Communities; Education; Environment &amp; Water</t>
  </si>
  <si>
    <t>Between 1 and 8</t>
  </si>
  <si>
    <t>Between $0 and $225,000</t>
  </si>
  <si>
    <t>45 days</t>
  </si>
  <si>
    <t>[{"fiscalYear":"","applicationsSubmitted":"13"}]</t>
  </si>
  <si>
    <t>up to 3 FYs</t>
  </si>
  <si>
    <t>Housing, Community and Economic Development</t>
  </si>
  <si>
    <t>Between 0 and 675</t>
  </si>
  <si>
    <t>Rolling-Basis</t>
  </si>
  <si>
    <t>[{"fiscalYear":"","applicationsSubmitted":"1328"}]</t>
  </si>
  <si>
    <t>Disadvantaged Communities; Health &amp; Human Services; Law, Justice, and Legal Services</t>
  </si>
  <si>
    <t>Between $0 and $300,000</t>
  </si>
  <si>
    <t>05/01/22 - 04/30/24</t>
  </si>
  <si>
    <t>[{"fiscalYear":"","applicationsSubmitted":"136"}]</t>
  </si>
  <si>
    <t>Consumer Protection; Disadvantaged Communities; Health &amp; Human Services</t>
  </si>
  <si>
    <t>Between $1 and $181,059</t>
  </si>
  <si>
    <t>10/01/22 to 09/30/23</t>
  </si>
  <si>
    <t>[{"fiscalYear":"","applicationsSubmitted":"14"}]</t>
  </si>
  <si>
    <t>Law, Justice, and Legal Services</t>
  </si>
  <si>
    <t>Between 10 and 20</t>
  </si>
  <si>
    <t>Agriculture; Environment &amp; Water</t>
  </si>
  <si>
    <t>Term ends 3/30/2026</t>
  </si>
  <si>
    <t>by 6/30/2026</t>
  </si>
  <si>
    <t>[{"fiscalYear":"","applicationsSubmitted":"148"}]</t>
  </si>
  <si>
    <t>Disadvantaged Communities; Environment &amp; Water</t>
  </si>
  <si>
    <t>Between 0 and 20</t>
  </si>
  <si>
    <t>Between $0 and $7,600,000</t>
  </si>
  <si>
    <t>12/17/21-2/28/22</t>
  </si>
  <si>
    <t>[{"fiscalYear":"","applicationsSubmitted":"15"}]</t>
  </si>
  <si>
    <t>Between $1,000,000 and $20,000,000</t>
  </si>
  <si>
    <t>Disadvantaged Communities; Education; Employment, Labor &amp; Training; Environment &amp; Water</t>
  </si>
  <si>
    <t>Exactly 14</t>
  </si>
  <si>
    <t>Between $1,853,285 and $1,853,313</t>
  </si>
  <si>
    <t>7/1/2022 - 6/30/2024</t>
  </si>
  <si>
    <t>Agriculture; Education; Employment, Labor &amp; Training; Food &amp; Nutrition</t>
  </si>
  <si>
    <t>Between $2,500 and $190,000</t>
  </si>
  <si>
    <t>1/1/2022-6/30/2023</t>
  </si>
  <si>
    <t>Agriculture; Disadvantaged Communities; Education; Employment, Labor &amp; Training; Environment &amp; Water; Food &amp; Nutrition; Housing, Community and Economic Development; Parks &amp; Recreation; Science, Technology, and Research &amp; Development</t>
  </si>
  <si>
    <t>Between 1 and 18</t>
  </si>
  <si>
    <t>Between $50,000 and $1,800,000</t>
  </si>
  <si>
    <t>2.5 years</t>
  </si>
  <si>
    <t>Libraries and Arts</t>
  </si>
  <si>
    <t>Between $50,000 and $100,000</t>
  </si>
  <si>
    <t>ends march 2024</t>
  </si>
  <si>
    <t>Disaster Prevention &amp; Relief; Housing, Community and Economic Development</t>
  </si>
  <si>
    <t>N/A</t>
  </si>
  <si>
    <t>TBD</t>
  </si>
  <si>
    <t>[{"fiscalYear":"","applicationsSubmitted":"1511"}]</t>
  </si>
  <si>
    <t>Employment, Labor &amp; Training</t>
  </si>
  <si>
    <t>[{"fiscalYear":"","applicationsSubmitted":"16"}]</t>
  </si>
  <si>
    <t>Disadvantaged Communities; Employment, Labor &amp; Training; Food &amp; Nutrition; Health &amp; Human Services; Housing, Community and Economic Development</t>
  </si>
  <si>
    <t>Between $1 and $2,750,000</t>
  </si>
  <si>
    <t>10/1/22-4/30/26</t>
  </si>
  <si>
    <t>[{"fiscalYear":"","applicationsSubmitted":"163"}]</t>
  </si>
  <si>
    <t>Disadvantaged Communities; Education; Environment &amp; Water</t>
  </si>
  <si>
    <t>Between $1 and $50,000</t>
  </si>
  <si>
    <t>up to about 2 years</t>
  </si>
  <si>
    <t>[{"fiscalYear":"","applicationsSubmitted":"168"}]</t>
  </si>
  <si>
    <t>[{"fiscalYear":"","applicationsSubmitted":"17"}]</t>
  </si>
  <si>
    <t>[{"fiscalYear":"","applicationsSubmitted":"18"}]</t>
  </si>
  <si>
    <t>Disaster Prevention &amp; Relief</t>
  </si>
  <si>
    <t>Between $500 and $20,000</t>
  </si>
  <si>
    <t>~11 months</t>
  </si>
  <si>
    <t>[{"fiscalYear":"","applicationsSubmitted":"180"}]</t>
  </si>
  <si>
    <t>[{"fiscalYear":"","applicationsSubmitted":"19"}]</t>
  </si>
  <si>
    <t>Disadvantaged Communities; Environment &amp; Water; Housing, Community and Economic Development; Parks &amp; Recreation</t>
  </si>
  <si>
    <t>Spent by: 01.01.28</t>
  </si>
  <si>
    <t>Disadvantaged Communities; Employment, Labor &amp; Training; Housing, Community and Economic Development; Law, Justice, and Legal Services; Veterans &amp; Military</t>
  </si>
  <si>
    <t>6/1/2022- 12/31/2023</t>
  </si>
  <si>
    <t>[{"fiscalYear":"","applicationsSubmitted":"2"}]</t>
  </si>
  <si>
    <t>Disadvantaged Communities; Housing, Community and Economic Development; Veterans &amp; Military</t>
  </si>
  <si>
    <t>36 months</t>
  </si>
  <si>
    <t>Until June 30, 2025</t>
  </si>
  <si>
    <t>Education; Libraries and Arts</t>
  </si>
  <si>
    <t>4/2022-6/30/2023</t>
  </si>
  <si>
    <t>Consumer Protection; Education; Law, Justice, and Legal Services</t>
  </si>
  <si>
    <t>06/01/22 - 05/31/23</t>
  </si>
  <si>
    <t>Between $1 and $605,000</t>
  </si>
  <si>
    <t>1/1/2022-4/30/2023</t>
  </si>
  <si>
    <t>Agriculture; Disadvantaged Communities; Environment &amp; Water; Food &amp; Nutrition; Health &amp; Human Services; Science, Technology, and Research &amp; Development</t>
  </si>
  <si>
    <t>Week of April 4 2022</t>
  </si>
  <si>
    <t>Disadvantaged Communities; Energy; Health &amp; Human Services</t>
  </si>
  <si>
    <t>Disadvantaged Communities; Education; Health &amp; Human Services</t>
  </si>
  <si>
    <t>1 year</t>
  </si>
  <si>
    <t>[{"fiscalYear":"","applicationsSubmitted":"20"}]</t>
  </si>
  <si>
    <t>Agriculture; Disadvantaged Communities; Education; Employment, Labor &amp; Training; Environment &amp; Water; Food &amp; Nutrition; Science, Technology, and Research &amp; Development</t>
  </si>
  <si>
    <t>Between 100000 and 500000</t>
  </si>
  <si>
    <t>11/1/2022-04/30/2025</t>
  </si>
  <si>
    <t>[{"fiscalYear":"","applicationsSubmitted":"200"}]</t>
  </si>
  <si>
    <t>Between 30 and 35</t>
  </si>
  <si>
    <t>12-24 months</t>
  </si>
  <si>
    <t>[{"fiscalYear":"","applicationsSubmitted":"21"}]</t>
  </si>
  <si>
    <t>Disadvantaged Communities; Science, Technology, and Research &amp; Development</t>
  </si>
  <si>
    <t>5 Years</t>
  </si>
  <si>
    <t>[{"fiscalYear":"","applicationsSubmitted":"22"}]</t>
  </si>
  <si>
    <t>Animal Services</t>
  </si>
  <si>
    <t>Between $25,000 and $50,000</t>
  </si>
  <si>
    <t>12 months</t>
  </si>
  <si>
    <t>Agriculture; Environment &amp; Water; Food &amp; Nutrition; Science, Technology, and Research &amp; Development</t>
  </si>
  <si>
    <t>Up to 3 years</t>
  </si>
  <si>
    <t>Approx. May 15, 2022</t>
  </si>
  <si>
    <t>[{"fiscalYear":"","applicationsSubmitted":"23"}]</t>
  </si>
  <si>
    <t>NTP - 10/31/2024</t>
  </si>
  <si>
    <t>expend by 2037</t>
  </si>
  <si>
    <t>Between 1 and 30</t>
  </si>
  <si>
    <t>Between $50,000 and $3,750,000</t>
  </si>
  <si>
    <t>2.5years</t>
  </si>
  <si>
    <t>[{"fiscalYear":"","applicationsSubmitted":"24"}]</t>
  </si>
  <si>
    <t>One year</t>
  </si>
  <si>
    <t>Disadvantaged Communities; Disaster Prevention &amp; Relief; Education; Environment &amp; Water</t>
  </si>
  <si>
    <t>[{"fiscalYear":"","applicationsSubmitted":"240"}]</t>
  </si>
  <si>
    <t>Between $7,500 and $22,500</t>
  </si>
  <si>
    <t>[{"fiscalYear":"","applicationsSubmitted":"26"}]</t>
  </si>
  <si>
    <t>Disadvantaged Communities; Disaster Prevention &amp; Relief; Employment, Labor &amp; Training; Housing, Community and Economic Development</t>
  </si>
  <si>
    <t>Exactly 20</t>
  </si>
  <si>
    <t>20 months</t>
  </si>
  <si>
    <t>August</t>
  </si>
  <si>
    <t>Disadvantaged Communities; Libraries and Arts</t>
  </si>
  <si>
    <t>Between $0 and $10,000,000</t>
  </si>
  <si>
    <t>Apr 2022 - Mar 2026</t>
  </si>
  <si>
    <t>[{"fiscalYear":"","applicationsSubmitted":"278"}]</t>
  </si>
  <si>
    <t>Disadvantaged Communities; Disaster Prevention &amp; Relief; Education; Libraries and Arts</t>
  </si>
  <si>
    <t>Between $50,000 and $250,000</t>
  </si>
  <si>
    <t>Jan, 2022-Mar, 2024</t>
  </si>
  <si>
    <t>January, 2022</t>
  </si>
  <si>
    <t>[{"fiscalYear":"","applicationsSubmitted":"28"}]</t>
  </si>
  <si>
    <t>Week of May 16, 2022</t>
  </si>
  <si>
    <t>[{"fiscalYear":"","applicationsSubmitted":"29"}]</t>
  </si>
  <si>
    <t>Between 15 and 30</t>
  </si>
  <si>
    <t>Between $0 and $120,000</t>
  </si>
  <si>
    <t>[{"fiscalYear":"","applicationsSubmitted":"3"}]</t>
  </si>
  <si>
    <t>Between $0 and $750,000</t>
  </si>
  <si>
    <t>1/1/2022 - 6/30/2024</t>
  </si>
  <si>
    <t>36 Months</t>
  </si>
  <si>
    <t>March, 2022</t>
  </si>
  <si>
    <t>Education; Law, Justice, and Legal Services</t>
  </si>
  <si>
    <t>7/1/2022-6/30/2023</t>
  </si>
  <si>
    <t>[{"fiscalYear":"","applicationsSubmitted":"30"}]</t>
  </si>
  <si>
    <t>Disadvantaged Communities; Employment, Labor &amp; Training; Health &amp; Human Services; Housing, Community and Economic Development; Law, Justice, and Legal Services</t>
  </si>
  <si>
    <t>Between $1 and $20,000,000</t>
  </si>
  <si>
    <t>9/1/22-6/1/26</t>
  </si>
  <si>
    <t>Spent by: 01/01/2028</t>
  </si>
  <si>
    <t>Disadvantaged Communities; Disaster Prevention &amp; Relief; Health &amp; Human Services; Housing, Community and Economic Development</t>
  </si>
  <si>
    <t>Between 1 and 12</t>
  </si>
  <si>
    <t>Between $2,250,000 and $5,000,000</t>
  </si>
  <si>
    <t>01/01/22 - 12/31/26</t>
  </si>
  <si>
    <t>[{"fiscalYear":"","applicationsSubmitted":"31"}]</t>
  </si>
  <si>
    <t>12/2021-8/2022</t>
  </si>
  <si>
    <t>6/30/22 - 6/29/23</t>
  </si>
  <si>
    <t>See STD Agreement</t>
  </si>
  <si>
    <t>June 20, 2022.</t>
  </si>
  <si>
    <t>Disadvantaged Communities; Health &amp; Human Services; Housing, Community and Economic Development</t>
  </si>
  <si>
    <t>[{"fiscalYear":"","applicationsSubmitted":"32"}]</t>
  </si>
  <si>
    <t>Disadvantaged Communities; Disaster Prevention &amp; Relief; Education; Environment &amp; Water; Food &amp; Nutrition; Health &amp; Human Services</t>
  </si>
  <si>
    <t>2022-2023</t>
  </si>
  <si>
    <t>[{"fiscalYear":"","applicationsSubmitted":"33"}]</t>
  </si>
  <si>
    <t>[{"fiscalYear":"","applicationsSubmitted":"34"}]</t>
  </si>
  <si>
    <t>06/01/22 - 12/31/23</t>
  </si>
  <si>
    <t>Disadvantaged Communities; Law, Justice, and Legal Services</t>
  </si>
  <si>
    <t>Between 0 and 58</t>
  </si>
  <si>
    <t>Between $1,528 and $12,720,246</t>
  </si>
  <si>
    <t>3/1/2022 - 3/1/2025</t>
  </si>
  <si>
    <t>[{"fiscalYear":"","applicationsSubmitted":"35"}]</t>
  </si>
  <si>
    <t>Between $750,000 and $5,000,000</t>
  </si>
  <si>
    <t>Proposals due 3/4/22</t>
  </si>
  <si>
    <t>Consumer Protection; Disaster Prevention &amp; Relief</t>
  </si>
  <si>
    <t>01/01/22 - 12/31/23</t>
  </si>
  <si>
    <t>[{"fiscalYear":"","applicationsSubmitted":"353"}]</t>
  </si>
  <si>
    <t>Disadvantaged Communities; Disaster Prevention &amp; Relief; Education; Environment &amp; Water; Health &amp; Human Services; Housing, Community and Economic Development; Veterans &amp; Military</t>
  </si>
  <si>
    <t>[{"fiscalYear":"","applicationsSubmitted":"36"}]</t>
  </si>
  <si>
    <t>Agriculture; Consumer Protection; Disadvantaged Communities; Disaster Prevention &amp; Relief; Energy; Environment &amp; Water; Health &amp; Human Services; Housing, Community and Economic Development; Parks &amp; Recreation; Transportation</t>
  </si>
  <si>
    <t>Approx August 2022</t>
  </si>
  <si>
    <t>[{"fiscalYear":"","applicationsSubmitted":"37"}]</t>
  </si>
  <si>
    <t>Disadvantaged Communities; Employment, Labor &amp; Training; Housing, Community and Economic Development; Veterans &amp; Military</t>
  </si>
  <si>
    <t>Between 0 and 0</t>
  </si>
  <si>
    <t>Between $25,000 and $250,000</t>
  </si>
  <si>
    <t>[{"fiscalYear":"","applicationsSubmitted":"373"}]</t>
  </si>
  <si>
    <t>Disadvantaged Communities; Education; Employment, Labor &amp; Training; Environment &amp; Water; Parks &amp; Recreation; Science, Technology, and Research &amp; Development</t>
  </si>
  <si>
    <t>Approx. 4 years.</t>
  </si>
  <si>
    <t>[{"fiscalYear":"","applicationsSubmitted":"386"}]</t>
  </si>
  <si>
    <t>[{"fiscalYear":"","applicationsSubmitted":"39"}]</t>
  </si>
  <si>
    <t>100% by 06/30/2024</t>
  </si>
  <si>
    <t>Education; Environment &amp; Water; Libraries and Arts; Parks &amp; Recreation</t>
  </si>
  <si>
    <t>Mid-May, 2022</t>
  </si>
  <si>
    <t>Exactly 6</t>
  </si>
  <si>
    <t>Between $50,000 and $3,000,000</t>
  </si>
  <si>
    <t>12/1/2021-3/30/2021</t>
  </si>
  <si>
    <t>[{"fiscalYear":"","applicationsSubmitted":"4"}]</t>
  </si>
  <si>
    <t>See std agreement</t>
  </si>
  <si>
    <t>[{"fiscalYear":"","applicationsSubmitted":"40"}]</t>
  </si>
  <si>
    <t>Spring 22-June 2024</t>
  </si>
  <si>
    <t>Environment &amp; Water; Law, Justice, and Legal Services; Parks &amp; Recreation</t>
  </si>
  <si>
    <t>Exactly 40</t>
  </si>
  <si>
    <t>Continuous</t>
  </si>
  <si>
    <t>Contingent</t>
  </si>
  <si>
    <t>Agriculture; Disadvantaged Communities; Disaster Prevention &amp; Relief; Education; Employment, Labor &amp; Training; Environment &amp; Water; Food &amp; Nutrition; Health &amp; Human Services; Housing, Community and Economic Development; Law, Justice, and Legal Services; Libraries and Arts; Parks &amp; Recreation; Science, Technology, and Research &amp; Development; Transportation; Veterans &amp; Military</t>
  </si>
  <si>
    <t>Between $0 and $20,000</t>
  </si>
  <si>
    <t>[{"fiscalYear":"","applicationsSubmitted":"417"}]</t>
  </si>
  <si>
    <t>Disadvantaged Communities; Education; Employment, Labor &amp; Training; Health &amp; Human Services; Housing, Community and Economic Development; Law, Justice, and Legal Services; Libraries and Arts</t>
  </si>
  <si>
    <t>Between $0 and $50,000</t>
  </si>
  <si>
    <t>[{"fiscalYear":"","applicationsSubmitted":"42"}]</t>
  </si>
  <si>
    <t>Consumer Protection; Disadvantaged Communities; Employment, Labor &amp; Training; Health &amp; Human Services; Housing, Community and Economic Development</t>
  </si>
  <si>
    <t>Between $0 and $666,666</t>
  </si>
  <si>
    <t>[{"fiscalYear":"","applicationsSubmitted":"43"}]</t>
  </si>
  <si>
    <t>Disadvantaged Communities; Disaster Prevention &amp; Relief; Education; Employment, Labor &amp; Training; Housing, Community and Economic Development; Law, Justice, and Legal Services; Veterans &amp; Military</t>
  </si>
  <si>
    <t>Between 20 and 30</t>
  </si>
  <si>
    <t>1/1/2022- 12/31/2024</t>
  </si>
  <si>
    <t>Employment, Labor &amp; Training; Health &amp; Human Services</t>
  </si>
  <si>
    <t>One month</t>
  </si>
  <si>
    <t>[{"fiscalYear":"","applicationsSubmitted":"436"}]</t>
  </si>
  <si>
    <t>[{"fiscalYear":"","applicationsSubmitted":"44"}]</t>
  </si>
  <si>
    <t>[{"fiscalYear":"","applicationsSubmitted":"46"}]</t>
  </si>
  <si>
    <t>Varies</t>
  </si>
  <si>
    <t>March, June 2022</t>
  </si>
  <si>
    <t>[{"fiscalYear":"","applicationsSubmitted":"47"}]</t>
  </si>
  <si>
    <t>Education; Environment &amp; Water; Parks &amp; Recreation</t>
  </si>
  <si>
    <t>Between $0 and $62,000</t>
  </si>
  <si>
    <t>[{"fiscalYear":"","applicationsSubmitted":"48"}]</t>
  </si>
  <si>
    <t>Disadvantaged Communities; Education; Health &amp; Human Services; Law, Justice, and Legal Services</t>
  </si>
  <si>
    <t>Between $0 and $220,000</t>
  </si>
  <si>
    <t>04/01/22 - 03/31/24</t>
  </si>
  <si>
    <t>[{"fiscalYear":"","applicationsSubmitted":"5"}]</t>
  </si>
  <si>
    <t>Exactly 2</t>
  </si>
  <si>
    <t>Between $40,000 and $1,500,000</t>
  </si>
  <si>
    <t>3 Years</t>
  </si>
  <si>
    <t>Agriculture; Disadvantaged Communities; Environment &amp; Water</t>
  </si>
  <si>
    <t>4/2022-3/14/2024</t>
  </si>
  <si>
    <t>Exactly 5</t>
  </si>
  <si>
    <t>Disadvantaged Communities; Disaster Prevention &amp; Relief</t>
  </si>
  <si>
    <t>Education; Environment &amp; Water; Parks &amp; Recreation; Transportation</t>
  </si>
  <si>
    <t>Between 25 and 40</t>
  </si>
  <si>
    <t>until April 2027</t>
  </si>
  <si>
    <t>[{"fiscalYear":"","applicationsSubmitted":"50"}]</t>
  </si>
  <si>
    <t>By 5pm on 3/3/22</t>
  </si>
  <si>
    <t>June, 2022</t>
  </si>
  <si>
    <t>Between $0 and $65,000</t>
  </si>
  <si>
    <t>[{"fiscalYear":"","applicationsSubmitted":"51"}]</t>
  </si>
  <si>
    <t>see std agreement</t>
  </si>
  <si>
    <t>[{"fiscalYear":"","applicationsSubmitted":"52"}]</t>
  </si>
  <si>
    <t>Parks &amp; Recreation</t>
  </si>
  <si>
    <t>5 years</t>
  </si>
  <si>
    <t>[{"fiscalYear":"","applicationsSubmitted":"53"}]</t>
  </si>
  <si>
    <t>Consumer Protection; Disaster Prevention &amp; Relief; Health &amp; Human Services; Law, Justice, and Legal Services</t>
  </si>
  <si>
    <t>Between $1 and $300,000</t>
  </si>
  <si>
    <t>[{"fiscalYear":"","applicationsSubmitted":"54"}]</t>
  </si>
  <si>
    <t>[{"fiscalYear":"","applicationsSubmitted":"55"}]</t>
  </si>
  <si>
    <t>[{"fiscalYear":"","applicationsSubmitted":"56"}]</t>
  </si>
  <si>
    <t>[{"fiscalYear":"","applicationsSubmitted":"566"}]</t>
  </si>
  <si>
    <t>Exactly 225</t>
  </si>
  <si>
    <t>Oct 2021 - Jan 2022</t>
  </si>
  <si>
    <t>[{"fiscalYear":"","applicationsSubmitted":"568"}]</t>
  </si>
  <si>
    <t>Disadvantaged Communities; Disaster Prevention &amp; Relief; Education; Employment, Labor &amp; Training; Health &amp; Human Services; Housing, Community and Economic Development; Libraries and Arts; Veterans &amp; Military</t>
  </si>
  <si>
    <t>Between $0 and $30,000</t>
  </si>
  <si>
    <t>[{"fiscalYear":"","applicationsSubmitted":"569"}]</t>
  </si>
  <si>
    <t>[{"fiscalYear":"","applicationsSubmitted":"57"}]</t>
  </si>
  <si>
    <t>7/1/2022-06/30/2023</t>
  </si>
  <si>
    <t>[{"fiscalYear":"","applicationsSubmitted":"58"}]</t>
  </si>
  <si>
    <t>[{"fiscalYear":"","applicationsSubmitted":"59"}]</t>
  </si>
  <si>
    <t>[{"fiscalYear":"","applicationsSubmitted":"6"}]</t>
  </si>
  <si>
    <t>Between $50,000 and $800,000</t>
  </si>
  <si>
    <t>10/2022 - 10/2027</t>
  </si>
  <si>
    <t>Disadvantaged Communities</t>
  </si>
  <si>
    <t>7/01/2022- 6/30/2023</t>
  </si>
  <si>
    <t>2 to 5 years</t>
  </si>
  <si>
    <t>[{"fiscalYear":"","applicationsSubmitted":"60"}]</t>
  </si>
  <si>
    <t>Agriculture; Disadvantaged Communities; Environment &amp; Water; Food &amp; Nutrition</t>
  </si>
  <si>
    <t>2/28/22 - 4/3/24</t>
  </si>
  <si>
    <t>[{"fiscalYear":"","applicationsSubmitted":"61"}]</t>
  </si>
  <si>
    <t>Consumer Protection; Disadvantaged Communities; Health &amp; Human Services; Law, Justice, and Legal Services</t>
  </si>
  <si>
    <t>Between $1 and $125,753</t>
  </si>
  <si>
    <t>01/01/22 - 12/31/22</t>
  </si>
  <si>
    <t>[{"fiscalYear":"","applicationsSubmitted":"64"}]</t>
  </si>
  <si>
    <t>18-months</t>
  </si>
  <si>
    <t>[{"fiscalYear":"","applicationsSubmitted":"65"}]</t>
  </si>
  <si>
    <t>[{"fiscalYear":"","applicationsSubmitted":"66"}]</t>
  </si>
  <si>
    <t>Between $25,000 and $75,000</t>
  </si>
  <si>
    <t>43 days</t>
  </si>
  <si>
    <t>[{"fiscalYear":"","applicationsSubmitted":"69"}]</t>
  </si>
  <si>
    <t>Consumer Protection; Education; Health &amp; Human Services</t>
  </si>
  <si>
    <t>1/1/2022-6/30/2024</t>
  </si>
  <si>
    <t>[{"fiscalYear":"","applicationsSubmitted":"7"}]</t>
  </si>
  <si>
    <t>Agriculture; Disadvantaged Communities; Food &amp; Nutrition</t>
  </si>
  <si>
    <t>4/1/2022-12/31/2023</t>
  </si>
  <si>
    <t>Through 06/30/2026</t>
  </si>
  <si>
    <t>Through 05/02/2022</t>
  </si>
  <si>
    <t>[{"fiscalYear":"","applicationsSubmitted":"70"}]</t>
  </si>
  <si>
    <t>Between 35 and 35</t>
  </si>
  <si>
    <t>2 years to expend</t>
  </si>
  <si>
    <t>Consumer Protection; Disadvantaged Communities; Disaster Prevention &amp; Relief; Health &amp; Human Services; Law, Justice, and Legal Services</t>
  </si>
  <si>
    <t>[{"fiscalYear":"","applicationsSubmitted":"77"}]</t>
  </si>
  <si>
    <t>Disadvantaged Communities; Education; Health &amp; Human Services; Housing, Community and Economic Development; Law, Justice, and Legal Services</t>
  </si>
  <si>
    <t>​7/1/2022 -6/30/2025</t>
  </si>
  <si>
    <t>[{"fiscalYear":"","applicationsSubmitted":"8"}]</t>
  </si>
  <si>
    <t>Between $10,000 and $19,638,000</t>
  </si>
  <si>
    <t>Disadvantaged Communities; Education; Libraries and Arts</t>
  </si>
  <si>
    <t>Between $25,000 and $225,000</t>
  </si>
  <si>
    <t>Apr, 2022-Mar, 2024</t>
  </si>
  <si>
    <t>April, 2022</t>
  </si>
  <si>
    <t>10/19/21-3/14/24</t>
  </si>
  <si>
    <t>1 Year after approve</t>
  </si>
  <si>
    <t>[{"fiscalYear":"","applicationsSubmitted":"82"}]</t>
  </si>
  <si>
    <t>Disadvantaged Communities; Health &amp; Human Services; Law, Justice, and Legal Services; Libraries and Arts</t>
  </si>
  <si>
    <t>Between $40,000 and $400,000</t>
  </si>
  <si>
    <t>[{"fiscalYear":"","applicationsSubmitted":"86"}]</t>
  </si>
  <si>
    <t>[{"fiscalYear":"","applicationsSubmitted":"86903"}]</t>
  </si>
  <si>
    <t>up to 5 years</t>
  </si>
  <si>
    <t>[{"fiscalYear":"","applicationsSubmitted":"9"}]</t>
  </si>
  <si>
    <t>Between 1 and 6</t>
  </si>
  <si>
    <t>Health &amp; Human Services; Science, Technology, and Research &amp; Development</t>
  </si>
  <si>
    <t>11/12/22 - 06/30/24</t>
  </si>
  <si>
    <t>7/1/2022 - 6/30/2025</t>
  </si>
  <si>
    <t>[{"fiscalYear":"","applicationsSubmitted":"90"}]</t>
  </si>
  <si>
    <t>July 2021-June 2022</t>
  </si>
  <si>
    <t>Exactly 16</t>
  </si>
  <si>
    <t>Between $1 and $20,000</t>
  </si>
  <si>
    <t>20 days</t>
  </si>
  <si>
    <t>[{"fiscalYear":"","applicationsSubmitted":"94"}]</t>
  </si>
  <si>
    <t>July 2022-June 2025</t>
  </si>
  <si>
    <t>[{"fiscalYear":"","applicationsSubmitted":"95"}]</t>
  </si>
  <si>
    <t>Disadvantaged Communities; Disaster Prevention &amp; Relief; Employment, Labor &amp; Training; Health &amp; Human Services; Housing, Community and Economic Development</t>
  </si>
  <si>
    <t>Between 0 and 77</t>
  </si>
  <si>
    <t>7/1/22-6/30/24</t>
  </si>
  <si>
    <t>[{"fiscalYear":"","applicationsSubmitted":"97"}]</t>
  </si>
  <si>
    <t>Exactly 70</t>
  </si>
  <si>
    <t>Between $50 and $350</t>
  </si>
  <si>
    <t>3/1/2022 -5/32/2023</t>
  </si>
  <si>
    <t>[{"fiscalYear":"","applicationsSubmitted":"99"}]</t>
  </si>
  <si>
    <t>Ongoing</t>
  </si>
  <si>
    <t>none</t>
  </si>
  <si>
    <t>On a rolling basis depending on the lender</t>
  </si>
  <si>
    <t>[{"fiscalYear":"2020-2021","applicationsSubmitted":"1"}]</t>
  </si>
  <si>
    <t>last fiscal year</t>
  </si>
  <si>
    <t>Energy; Environment &amp; Water</t>
  </si>
  <si>
    <t>Between $1,500,000 and $550,000,000</t>
  </si>
  <si>
    <t>[{"fiscalYear":"2020-2021","applicationsSubmitted":"10"}]</t>
  </si>
  <si>
    <t>Between $1 and $1,000,000</t>
  </si>
  <si>
    <t>6 years</t>
  </si>
  <si>
    <t>[{"fiscalYear":"2020-2021","applicationsSubmitted":"133"}]</t>
  </si>
  <si>
    <t>Ongoing. </t>
  </si>
  <si>
    <t>Rolling basis</t>
  </si>
  <si>
    <t>[{"fiscalYear":"2020-2021","applicationsSubmitted":"14"}]</t>
  </si>
  <si>
    <t>[{"fiscalYear":"2020-2021","applicationsSubmitted":"19"}]</t>
  </si>
  <si>
    <t>1 years</t>
  </si>
  <si>
    <t>Applications are accepted and awarded continuously.</t>
  </si>
  <si>
    <t>[{"fiscalYear":"2020-2021","applicationsSubmitted":"2"}]</t>
  </si>
  <si>
    <t>[{"fiscalYear":"2020-2021","applicationsSubmitted":"20"}]</t>
  </si>
  <si>
    <t>[{"fiscalYear":"2020-2021","applicationsSubmitted":"210"}]</t>
  </si>
  <si>
    <t>Continuous.</t>
  </si>
  <si>
    <t>[{"fiscalYear":"2020-2021","applicationsSubmitted":"213"}]</t>
  </si>
  <si>
    <t>[{"fiscalYear":"2020-2021","applicationsSubmitted":"23"}]</t>
  </si>
  <si>
    <t>Between 0 and 3</t>
  </si>
  <si>
    <t>Between $250,000 and $5,000,000</t>
  </si>
  <si>
    <t>[{"fiscalYear":"2020-2021","applicationsSubmitted":"24"}]</t>
  </si>
  <si>
    <t>Disadvantaged Communities; Housing, Community and Economic Development</t>
  </si>
  <si>
    <t>On a rolling basis</t>
  </si>
  <si>
    <t>[{"fiscalYear":"2020-2021","applicationsSubmitted":"28"}]</t>
  </si>
  <si>
    <t>[{"fiscalYear":"2020-2021","applicationsSubmitted":"3"}]</t>
  </si>
  <si>
    <t>Disadvantaged Communities; Disaster Prevention &amp; Relief; Employment, Labor &amp; Training; Energy; Environment &amp; Water; Housing, Community and Economic Development; Science, Technology, and Research &amp; Development; Transportation</t>
  </si>
  <si>
    <t>3y unless extended</t>
  </si>
  <si>
    <t>[{"fiscalYear":"2020-2021","applicationsSubmitted":"31"}]</t>
  </si>
  <si>
    <t>Between 65 and 85</t>
  </si>
  <si>
    <t>[{"fiscalYear":"2020-2021","applicationsSubmitted":"35"}]</t>
  </si>
  <si>
    <t>as applicable</t>
  </si>
  <si>
    <t>[{"fiscalYear":"2020-2021","applicationsSubmitted":"515"}]</t>
  </si>
  <si>
    <t>Disaster Prevention &amp; Relief; Health &amp; Human Services</t>
  </si>
  <si>
    <t>[{"fiscalYear":"2020-2021","applicationsSubmitted":"6"}]</t>
  </si>
  <si>
    <t>Disadvantaged Communities; Environment &amp; Water; Parks &amp; Recreation</t>
  </si>
  <si>
    <t>Usually 3-4 years</t>
  </si>
  <si>
    <t>Environment &amp; Water; Transportation</t>
  </si>
  <si>
    <t>[{"fiscalYear":"2020-2021","applicationsSubmitted":"6235"}]</t>
  </si>
  <si>
    <t>By May 2022</t>
  </si>
  <si>
    <t>[{"fiscalYear":"2020-2021","applicationsSubmitted":"78"}]</t>
  </si>
  <si>
    <t>Between $75,000 and $150,000</t>
  </si>
  <si>
    <t>[{"fiscalYear":"2020-2021","applicationsSubmitted":"9"}]</t>
  </si>
  <si>
    <t>Between $5,000 and $50,000</t>
  </si>
  <si>
    <t>Two months</t>
  </si>
  <si>
    <t>[{"fiscalYear":"2021-2022","applicationsSubmitted":0,"grantsAwarded":0}]</t>
  </si>
  <si>
    <t>7/12/2022 -6/30/2026</t>
  </si>
  <si>
    <t>7/12/2022 -3/31/2026</t>
  </si>
  <si>
    <t>Education; Transportation</t>
  </si>
  <si>
    <t>5/26/2022-6/28/2022</t>
  </si>
  <si>
    <t>Environment &amp; Water; Science, Technology, and Research &amp; Development; Transportation</t>
  </si>
  <si>
    <t>NTP to April 1, 2024</t>
  </si>
  <si>
    <t>[{"fiscalYear":"2021-2022","applicationsSubmitted":1,"grantsAwarded":1}]</t>
  </si>
  <si>
    <t>Disadvantaged Communities; Libraries and Arts; Science, Technology, and Research &amp; Development</t>
  </si>
  <si>
    <t>12/13/21-12/31/23</t>
  </si>
  <si>
    <t>Disadvantaged Communities; Employment, Labor &amp; Training; Libraries and Arts</t>
  </si>
  <si>
    <t>1/1/23 - 12/31/24</t>
  </si>
  <si>
    <t>[{"fiscalYear":"2021-2022","applicationsSubmitted":10,"grantsAwarded":0}]</t>
  </si>
  <si>
    <t>Between $1,000,000 and $4,000,000</t>
  </si>
  <si>
    <t>Employment, Labor &amp; Training; Libraries and Arts</t>
  </si>
  <si>
    <t>1/1/23 - 12/31/23</t>
  </si>
  <si>
    <t>[{"fiscalYear":"2021-2022","applicationsSubmitted":11,"grantsAwarded":0}]</t>
  </si>
  <si>
    <t>Agriculture; Energy; Food &amp; Nutrition; Housing, Community and Economic Development</t>
  </si>
  <si>
    <t>thru December 2026</t>
  </si>
  <si>
    <t>1-3 years</t>
  </si>
  <si>
    <t>Between 2 and 10</t>
  </si>
  <si>
    <t>Open Seven weeks</t>
  </si>
  <si>
    <t>[{"fiscalYear":"2021-2022","applicationsSubmitted":11,"grantsAwarded":3}]</t>
  </si>
  <si>
    <t>no more than 3 years</t>
  </si>
  <si>
    <t>[{"fiscalYear":"2021-2022","applicationsSubmitted":12,"grantsAwarded":0}]</t>
  </si>
  <si>
    <t>complete by Feb 2025</t>
  </si>
  <si>
    <t>[{"fiscalYear":"2021-2022","applicationsSubmitted":122,"grantsAwarded":0}]</t>
  </si>
  <si>
    <t>FY 2021-2022</t>
  </si>
  <si>
    <t>[{"fiscalYear":"2021-2022","applicationsSubmitted":13,"grantsAwarded":11}]</t>
  </si>
  <si>
    <t>Between $50,000 and $500,000</t>
  </si>
  <si>
    <t>Complete Mar 1, 2026</t>
  </si>
  <si>
    <t>[{"fiscalYear":"2021-2022","applicationsSubmitted":139,"grantsAwarded":0}]</t>
  </si>
  <si>
    <t>[{"fiscalYear":"2021-2022","applicationsSubmitted":14,"grantsAwarded":0}]</t>
  </si>
  <si>
    <t>Between $5,000 and $150,000</t>
  </si>
  <si>
    <t>[{"fiscalYear":"2021-2022","applicationsSubmitted":14,"grantsAwarded":11}]</t>
  </si>
  <si>
    <t>Between $0 and $6,000</t>
  </si>
  <si>
    <t>[{"fiscalYear":"2021-2022","applicationsSubmitted":14,"grantsAwarded":12}]</t>
  </si>
  <si>
    <t>[{"fiscalYear":"2021-2022","applicationsSubmitted":150,"grantsAwarded":0}]</t>
  </si>
  <si>
    <t>Disadvantaged Communities; Education; Housing, Community and Economic Development; Parks &amp; Recreation</t>
  </si>
  <si>
    <t>No more than 3 years</t>
  </si>
  <si>
    <t>[{"fiscalYear":"2021-2022","applicationsSubmitted":16,"grantsAwarded":0}]</t>
  </si>
  <si>
    <t>Employment, Labor &amp; Training; Housing, Community and Economic Development</t>
  </si>
  <si>
    <t>Between 1 and 17</t>
  </si>
  <si>
    <t>Between $416,870 and $22,312,360</t>
  </si>
  <si>
    <t>3.5 Years</t>
  </si>
  <si>
    <t>[{"fiscalYear":"2021-2022","applicationsSubmitted":17,"grantsAwarded":17}]</t>
  </si>
  <si>
    <t>Between $10,000 and $250,000</t>
  </si>
  <si>
    <t>FY 2022-2023</t>
  </si>
  <si>
    <t>[{"fiscalYear":"2021-2022","applicationsSubmitted":18,"grantsAwarded":11}]</t>
  </si>
  <si>
    <t>[{"fiscalYear":"2021-2022","applicationsSubmitted":19,"grantsAwarded":5}]</t>
  </si>
  <si>
    <t>Between $0 and $60,000</t>
  </si>
  <si>
    <t>[{"fiscalYear":"2021-2022","applicationsSubmitted":199,"grantsAwarded":0}]</t>
  </si>
  <si>
    <t>December</t>
  </si>
  <si>
    <t>[{"fiscalYear":"2021-2022","applicationsSubmitted":2,"grantsAwarded":0}]</t>
  </si>
  <si>
    <t>1 month</t>
  </si>
  <si>
    <t>Summer/Fall 2022</t>
  </si>
  <si>
    <t>Education; Employment, Labor &amp; Training; Science, Technology, and Research &amp; Development</t>
  </si>
  <si>
    <t>5/16/22 - 4/30/26</t>
  </si>
  <si>
    <t>[{"fiscalYear":"2021-2022","applicationsSubmitted":2,"grantsAwarded":1}]</t>
  </si>
  <si>
    <t>continuously</t>
  </si>
  <si>
    <t>[{"fiscalYear":"2021-2022","applicationsSubmitted":20,"grantsAwarded":17}]</t>
  </si>
  <si>
    <t>[{"fiscalYear":"2021-2022","applicationsSubmitted":20,"grantsAwarded":20}]</t>
  </si>
  <si>
    <t>Dependent on applicant's project proposal; projects may not exceed 36 months.</t>
  </si>
  <si>
    <t>Ongoing; Awards are released as soon as applications are approved by the CDPH, and by the Centers for Medicare and Medicaid Services (CMS).</t>
  </si>
  <si>
    <t>[{"fiscalYear":"2021-2022","applicationsSubmitted":21,"grantsAwarded":0}]</t>
  </si>
  <si>
    <t>[{"fiscalYear":"2021-2022","applicationsSubmitted":212,"grantsAwarded":0}]</t>
  </si>
  <si>
    <t>One-time purchase.</t>
  </si>
  <si>
    <t>Ongoing basis.</t>
  </si>
  <si>
    <t>[{"fiscalYear":"2021-2022","applicationsSubmitted":22,"grantsAwarded":0}]</t>
  </si>
  <si>
    <t>Education; Housing, Community and Economic Development; Libraries and Arts; Science, Technology, and Research &amp; Development</t>
  </si>
  <si>
    <t>10/21/21 - 6/30/22</t>
  </si>
  <si>
    <t>Rolling award dates</t>
  </si>
  <si>
    <t>[{"fiscalYear":"2021-2022","applicationsSubmitted":25,"grantsAwarded":25}]</t>
  </si>
  <si>
    <t>10/1/2022-9/30/2025</t>
  </si>
  <si>
    <t>[{"fiscalYear":"2021-2022","applicationsSubmitted":27,"grantsAwarded":0}]</t>
  </si>
  <si>
    <t>Agriculture; Animal Services; Energy; Environment &amp; Water</t>
  </si>
  <si>
    <t>[{"fiscalYear":"2021-2022","applicationsSubmitted":28,"grantsAwarded":28},{"fiscalYear":"2022-2023","applicationsSubmitted":0,"grantsAwarded":0}]</t>
  </si>
  <si>
    <t>As funding permits</t>
  </si>
  <si>
    <t>Rolling Basis</t>
  </si>
  <si>
    <t>[{"fiscalYear":"2021-2022","applicationsSubmitted":3,"grantsAwarded":0}]</t>
  </si>
  <si>
    <t>[{"fiscalYear":"2021-2022","applicationsSubmitted":31,"grantsAwarded":0}]</t>
  </si>
  <si>
    <t>Education; Health &amp; Human Services</t>
  </si>
  <si>
    <t>Disadvantaged Communities; Disaster Prevention &amp; Relief; Education; Employment, Labor &amp; Training; Energy; Environment &amp; Water; Food &amp; Nutrition; Health &amp; Human Services; Housing, Community and Economic Development; Libraries and Arts; Parks &amp; Recreation; Science, Technology, and Research &amp; Development; Veterans &amp; Military</t>
  </si>
  <si>
    <t>Between $1,000,000 and $5,000,000</t>
  </si>
  <si>
    <t>10/1/22 - 9/30/24</t>
  </si>
  <si>
    <t>[{"fiscalYear":"2021-2022","applicationsSubmitted":33,"grantsAwarded":0}]</t>
  </si>
  <si>
    <t>Between $100,000 and $900,000</t>
  </si>
  <si>
    <t>3/2022-4/2023</t>
  </si>
  <si>
    <t>[{"fiscalYear":"2021-2022","applicationsSubmitted":331,"grantsAwarded":78}]</t>
  </si>
  <si>
    <t>[{"fiscalYear":"2021-2022","applicationsSubmitted":34,"grantsAwarded":0}]</t>
  </si>
  <si>
    <t>05/01/22 - 04/30/23</t>
  </si>
  <si>
    <t>[{"fiscalYear":"2021-2022","applicationsSubmitted":4,"grantsAwarded":0}]</t>
  </si>
  <si>
    <t>Between $2,500 and $50,000</t>
  </si>
  <si>
    <t>[{"fiscalYear":"2021-2022","applicationsSubmitted":41,"grantsAwarded":0}]</t>
  </si>
  <si>
    <t>Education; Employment, Labor &amp; Training</t>
  </si>
  <si>
    <t>Between $0 and $15,000</t>
  </si>
  <si>
    <t>[{"fiscalYear":"2021-2022","applicationsSubmitted":42,"grantsAwarded":0}]</t>
  </si>
  <si>
    <t>Disadvantaged Communities; Education; Housing, Community and Economic Development; Libraries and Arts</t>
  </si>
  <si>
    <t>[{"fiscalYear":"2021-2022","applicationsSubmitted":420,"grantsAwarded":0}]</t>
  </si>
  <si>
    <t>Annually-Fiscal Year</t>
  </si>
  <si>
    <t>3 Disbursements a FY</t>
  </si>
  <si>
    <t>[{"fiscalYear":"2021-2022","applicationsSubmitted":435,"grantsAwarded":0}]</t>
  </si>
  <si>
    <t>Education; Libraries and Arts; Parks &amp; Recreation</t>
  </si>
  <si>
    <t>Between $50,000 and $125,000</t>
  </si>
  <si>
    <t>Summer 2022-6/2023</t>
  </si>
  <si>
    <t>May-June 2022</t>
  </si>
  <si>
    <t>[{"fiscalYear":"2021-2022","applicationsSubmitted":44,"grantsAwarded":30}]</t>
  </si>
  <si>
    <t>Between $5,000 and $10,000</t>
  </si>
  <si>
    <t>4/2022-3/1/2024</t>
  </si>
  <si>
    <t>[{"fiscalYear":"2021-2022","applicationsSubmitted":445,"grantsAwarded":405}]</t>
  </si>
  <si>
    <t>Environment &amp; Water; Parks &amp; Recreation; Science, Technology, and Research &amp; Development</t>
  </si>
  <si>
    <t>Between $3,000 and $19,000</t>
  </si>
  <si>
    <t>March 1-Nov 30, 2022</t>
  </si>
  <si>
    <t>[{"fiscalYear":"2021-2022","applicationsSubmitted":47,"grantsAwarded":0}]</t>
  </si>
  <si>
    <t>Agriculture; Environment &amp; Water; Food &amp; Nutrition</t>
  </si>
  <si>
    <t>4/1/22 - 4/2/24</t>
  </si>
  <si>
    <t>[{"fiscalYear":"2021-2022","applicationsSubmitted":476,"grantsAwarded":393}]</t>
  </si>
  <si>
    <t>[{"fiscalYear":"2021-2022","applicationsSubmitted":49,"grantsAwarded":0}]</t>
  </si>
  <si>
    <t>Between $100,000 and $250,000</t>
  </si>
  <si>
    <t>Up to a 5 year loan term</t>
  </si>
  <si>
    <t>Pending</t>
  </si>
  <si>
    <t>[{"fiscalYear":"2021-2022","applicationsSubmitted":5,"grantsAwarded":0}]</t>
  </si>
  <si>
    <t>Not applicable - funding is for a one-time purchase.</t>
  </si>
  <si>
    <t>Ongoing; Awards are released as soon as applications are approved by the CDPH, and by the Centers for Medicare and Medicaid Services (CMS) when applicable.</t>
  </si>
  <si>
    <t>Disaster Prevention &amp; Relief; Education; Health &amp; Human Services; Housing, Community and Economic Development</t>
  </si>
  <si>
    <t>Between 500 and 1000</t>
  </si>
  <si>
    <t>Between $25,000 and $249,999</t>
  </si>
  <si>
    <t>3/2022 - 9/2022</t>
  </si>
  <si>
    <t>[{"fiscalYear":"2021-2022","applicationsSubmitted":5000,"grantsAwarded":0}]</t>
  </si>
  <si>
    <t>Disadvantaged Communities; Employment, Labor &amp; Training; Energy; Science, Technology, and Research &amp; Development; Transportation</t>
  </si>
  <si>
    <t>Early Q2 2022</t>
  </si>
  <si>
    <t>[{"fiscalYear":"2021-2022","applicationsSubmitted":60,"grantsAwarded":0}]</t>
  </si>
  <si>
    <t>Agriculture; Animal Services; Environment &amp; Water</t>
  </si>
  <si>
    <t>[{"fiscalYear":"2021-2022","applicationsSubmitted":62,"grantsAwarded":0}]</t>
  </si>
  <si>
    <t>3-5 years</t>
  </si>
  <si>
    <t>continuously.</t>
  </si>
  <si>
    <t>[{"fiscalYear":"2021-2022","applicationsSubmitted":62,"grantsAwarded":6}]</t>
  </si>
  <si>
    <t>2 years liquidation</t>
  </si>
  <si>
    <t>[{"fiscalYear":"2021-2022","applicationsSubmitted":7,"grantsAwarded":7}]</t>
  </si>
  <si>
    <t>[{"fiscalYear":"2021-2022","applicationsSubmitted":77,"grantsAwarded":0}]</t>
  </si>
  <si>
    <t>Food &amp; Nutrition; Libraries and Arts</t>
  </si>
  <si>
    <t>[{"fiscalYear":"2021-2022","applicationsSubmitted":79,"grantsAwarded":78}]</t>
  </si>
  <si>
    <t>Disadvantaged Communities; Education; Housing, Community and Economic Development</t>
  </si>
  <si>
    <t>7/1/22-12/15/22</t>
  </si>
  <si>
    <t>[{"fiscalYear":"2021-2022","applicationsSubmitted":8,"grantsAwarded":1}]</t>
  </si>
  <si>
    <t>done by Feb 2026</t>
  </si>
  <si>
    <t>[{"fiscalYear":"2021-2022","applicationsSubmitted":81,"grantsAwarded":0}]</t>
  </si>
  <si>
    <t>Between $2,000,000 and $10,000,000</t>
  </si>
  <si>
    <t>[{"fiscalYear":"2021-2022","applicationsSubmitted":86,"grantsAwarded":28}]</t>
  </si>
  <si>
    <t>Disadvantaged Communities; Employment, Labor &amp; Training; Energy; Environment &amp; Water; Housing, Community and Economic Development; Transportation</t>
  </si>
  <si>
    <t>[{"fiscalYear":"2021-2022","applicationsSubmitted":96,"grantsAwarded":0}]</t>
  </si>
  <si>
    <t>Between $5,000,000 and $5,000,000,000</t>
  </si>
  <si>
    <t>[{"fiscalYear":"2022-2023","applicationsSubmitted":2,"grantsAwarded":0},{"fiscalYear":"2021-2022","applicationsSubmitted":0,"grantsAwarded":0}]</t>
  </si>
  <si>
    <t>next fiscal year</t>
  </si>
  <si>
    <t>30 months</t>
  </si>
  <si>
    <t>[{"fiscalYear":"2022-2023","applicationsSubmitted":2,"grantsAwarded":1}]</t>
  </si>
  <si>
    <t>Through 9/30/2026</t>
  </si>
  <si>
    <t>[{"fiscalYear":"2022-2023","applicationsSubmitted":3,"grantsAwarded":2}]</t>
  </si>
  <si>
    <t>See "Grant Description."</t>
  </si>
  <si>
    <t>Continuous basis</t>
  </si>
  <si>
    <t>[{"fiscalYear":"2023-2024","applicationsSubmitted":0,"grantsAwarded":0},{"fiscalYear":"2021-2022","applicationsSubmitted":0,"grantsAwarded":0},{"fiscalYear":"2022-2023","applicationsSubmitted":0,"grantsAwarded":0}]</t>
  </si>
  <si>
    <t>Between $0 and $2,500,000</t>
  </si>
  <si>
    <t>[{"fiscalYear":"2023-2024","applicationsSubmitted":0,"grantsAwarded":0},{"fiscalYear":"2021-2022","applicationsSubmitted":1,"grantsAwarded":0},{"fiscalYear":"2022-2023","applicationsSubmitted":0,"grantsAwarded":0}]</t>
  </si>
  <si>
    <t>1 year from award</t>
  </si>
  <si>
    <t>[{"fiscalYear":"2023-2024","applicationsSubmitted":0,"grantsAwarded":0},{"fiscalYear":"2021-2022","applicationsSubmitted":1,"grantsAwarded":1}]</t>
  </si>
  <si>
    <t>Energy; Environment &amp; Water; Housing, Community and Economic Development; Libraries and Arts; Parks &amp; Recreation</t>
  </si>
  <si>
    <t>[{"fiscalYear":"2023-2024","applicationsSubmitted":0,"grantsAwarded":0},{"fiscalYear":"2021-2022","applicationsSubmitted":2,"grantsAwarded":0}]</t>
  </si>
  <si>
    <t>Between $100,000 and $400,000</t>
  </si>
  <si>
    <t>[{"fiscalYear":"2023-2024","applicationsSubmitted":0,"grantsAwarded":0},{"fiscalYear":"2021-2022","applicationsSubmitted":20,"grantsAwarded":0}]</t>
  </si>
  <si>
    <t>[{"fiscalYear":"2023-2024","applicationsSubmitted":0,"grantsAwarded":0},{"fiscalYear":"2021-2022","applicationsSubmitted":32,"grantsAwarded":3}]</t>
  </si>
  <si>
    <t>Agriculture; Disadvantaged Communities; Disaster Prevention &amp; Relief; Environment &amp; Water; Housing, Community and Economic Development; Parks &amp; Recreation</t>
  </si>
  <si>
    <t>Typically 3-4 years.</t>
  </si>
  <si>
    <t>[{"fiscalYear":"2023-2024","applicationsSubmitted":0,"grantsAwarded":0},{"fiscalYear":"2021-2022","applicationsSubmitted":58,"grantsAwarded":0}]</t>
  </si>
  <si>
    <t>TBC</t>
  </si>
  <si>
    <t>[{"fiscalYear":"2023-2024","applicationsSubmitted":0,"grantsAwarded":0},{"fiscalYear":"2021-2022","applicationsSubmitted":7,"grantsAwarded":0}]</t>
  </si>
  <si>
    <t>Disadvantaged Communities; Environment &amp; Water; Housing, Community and Economic Development</t>
  </si>
  <si>
    <t>First Round: 4/2022</t>
  </si>
  <si>
    <t>[{"fiscalYear":"2023-2024","applicationsSubmitted":0,"grantsAwarded":0},{"fiscalYear":"2021-2022","applicationsSubmitted":74,"grantsAwarded":0},{"fiscalYear":"2022-2023","applicationsSubmitted":0,"grantsAwarded":0}]</t>
  </si>
  <si>
    <t>[{"fiscalYear":"2023-2024","applicationsSubmitted":2,"grantsAwarded":0},{"fiscalYear":"2022-2023","applicationsSubmitted":1,"grantsAwarded":1}]</t>
  </si>
  <si>
    <t>Unlimited</t>
  </si>
  <si>
    <t>Quarterly</t>
  </si>
  <si>
    <t>[{"fiscalYear":"2023-2024","applicationsSubmitted":20,"grantsAwarded":0}]</t>
  </si>
  <si>
    <t>Between $25,000 and $1,500,000</t>
  </si>
  <si>
    <t>[{"fiscalYear":"2023-2024","applicationsSubmitted":4,"grantsAwarded":0},{"fiscalYear":"2022-2023","applicationsSubmitted":5,"grantsAwarded":1}]</t>
  </si>
  <si>
    <t>Between $1 and $135,000,000</t>
  </si>
  <si>
    <t>[{"fiscalYear":"2023-2024","applicationsSubmitted":8,"grantsAwarded":0}]</t>
  </si>
  <si>
    <t>XXXX</t>
  </si>
  <si>
    <t>[{"fiscalYear":"2023-2024","applicationsSubmitted":80,"grantsAwarded":0}]</t>
  </si>
  <si>
    <t>As needed</t>
  </si>
  <si>
    <t>Two Years</t>
  </si>
  <si>
    <t>9/1/2022- 6/30/2023</t>
  </si>
  <si>
    <t>Health &amp; Human Services; Law, Justice, and Legal Services</t>
  </si>
  <si>
    <t>06/01/22 - 05/31/24</t>
  </si>
  <si>
    <t>Between 7 and 12</t>
  </si>
  <si>
    <t>Disadvantaged Communities; Employment, Labor &amp; Training; Energy; Environment &amp; Water; Food &amp; Nutrition; Health &amp; Human Services; Housing, Community and Economic Development; Parks &amp; Recreation; Transportation</t>
  </si>
  <si>
    <t>Between 1 and 2</t>
  </si>
  <si>
    <t>9 weeks</t>
  </si>
  <si>
    <t>Disadvantaged Communities; Education; Employment, Labor &amp; Training; Libraries and Arts</t>
  </si>
  <si>
    <t>1/1/2023 - 6/30/2025</t>
  </si>
  <si>
    <t>Disadvantaged Communities; Education; Health &amp; Human Services; Housing, Community and Economic Development</t>
  </si>
  <si>
    <t>9/1/2022 - 8/31/2025</t>
  </si>
  <si>
    <t>Exactly 3</t>
  </si>
  <si>
    <t>Between $0 and $1,000,000</t>
  </si>
  <si>
    <t>Term of the Loan</t>
  </si>
  <si>
    <t>Consumer Protection; Disadvantaged Communities; Health &amp; Human Services; Housing, Community and Economic Development</t>
  </si>
  <si>
    <t>Between $0 and $350,000</t>
  </si>
  <si>
    <t>01/01/23 - 12/31/23</t>
  </si>
  <si>
    <t>Between $1 and $125,000</t>
  </si>
  <si>
    <t>TBD 10/22</t>
  </si>
  <si>
    <t>Between $1 and $196,906</t>
  </si>
  <si>
    <t>Between 10 and 15</t>
  </si>
  <si>
    <t>Between $1 and $2,000,000</t>
  </si>
  <si>
    <t>18 months</t>
  </si>
  <si>
    <t>Between 1 and 25</t>
  </si>
  <si>
    <t>1/1/2023-12/31/2024</t>
  </si>
  <si>
    <t>Between $1 and $201,000</t>
  </si>
  <si>
    <t>05/01/23 - 04/30/24</t>
  </si>
  <si>
    <t>Between $1 and $250,000</t>
  </si>
  <si>
    <t>04/01/23 - 03/31/24</t>
  </si>
  <si>
    <t>Housing, Community and Economic Development; Law, Justice, and Legal Services</t>
  </si>
  <si>
    <t>Between $1 and $350,000</t>
  </si>
  <si>
    <t>Disadvantaged Communities; Education; Employment, Labor &amp; Training; Law, Justice, and Legal Services</t>
  </si>
  <si>
    <t>1/1/2023-3/31/2026</t>
  </si>
  <si>
    <t>Disadvantaged Communities; Employment, Labor &amp; Training; Environment &amp; Water; Housing, Community and Economic Development</t>
  </si>
  <si>
    <t>Between $1 and $5,000,000</t>
  </si>
  <si>
    <t>10/1/2022- 6/30/2024</t>
  </si>
  <si>
    <t>30 days</t>
  </si>
  <si>
    <t>10/1/22-6/30/25</t>
  </si>
  <si>
    <t>Consumer Protection; Disadvantaged Communities; Disaster Prevention &amp; Relief; Health &amp; Human Services</t>
  </si>
  <si>
    <t>Between $1 and $65,000</t>
  </si>
  <si>
    <t>10/01/22 to 09/30/24</t>
  </si>
  <si>
    <t>Between $1,000 and $10,000</t>
  </si>
  <si>
    <t>Between $10,000 and $1,000,000</t>
  </si>
  <si>
    <t>August 16th, 2022</t>
  </si>
  <si>
    <t>Between $100,000 and $10,000,000</t>
  </si>
  <si>
    <t>3 to 5 years.</t>
  </si>
  <si>
    <t>11/1/2023-06/30/2026</t>
  </si>
  <si>
    <t>Fall 2023</t>
  </si>
  <si>
    <t>Between $2,400 and $250,000</t>
  </si>
  <si>
    <t>Between $2,500 and $212,500</t>
  </si>
  <si>
    <t>1/1/2023-6/30/2024</t>
  </si>
  <si>
    <t>Nov-Dec 2022</t>
  </si>
  <si>
    <t>Between $200,000 and $1,500,000</t>
  </si>
  <si>
    <t>Spring 2023</t>
  </si>
  <si>
    <t>Disadvantaged Communities; Education; Parks &amp; Recreation</t>
  </si>
  <si>
    <t>Between $25,000 and $300,000</t>
  </si>
  <si>
    <t>Agriculture; Disadvantaged Communities; Disaster Prevention &amp; Relief; Energy; Environment &amp; Water; Housing, Community and Economic Development; Science, Technology, and Research &amp; Development; Transportation</t>
  </si>
  <si>
    <t>Between $25,000 and $600,000</t>
  </si>
  <si>
    <t>8:00 AM on November 7th, 2022</t>
  </si>
  <si>
    <t>Exactly 8</t>
  </si>
  <si>
    <t>Between $300,000 and $1,232,000</t>
  </si>
  <si>
    <t>Notice - 4/3/2024</t>
  </si>
  <si>
    <t>Between $4,000 and $29,000</t>
  </si>
  <si>
    <t>March 1-Nov 30, 2023</t>
  </si>
  <si>
    <t>Between $40,000 and $1,000,000</t>
  </si>
  <si>
    <t>Between $45,000 and $150,000</t>
  </si>
  <si>
    <t>10/2022-6/2023</t>
  </si>
  <si>
    <t>2 months</t>
  </si>
  <si>
    <t>Agriculture; Disadvantaged Communities; Employment, Labor &amp; Training</t>
  </si>
  <si>
    <t>Between $50,000 and $1,000,000</t>
  </si>
  <si>
    <t>1-2 year grants</t>
  </si>
  <si>
    <t>Between $50,000 and $1,500,000</t>
  </si>
  <si>
    <t>Late June 2023</t>
  </si>
  <si>
    <t>Between 1 and 63</t>
  </si>
  <si>
    <t>Between $50,000 and $3,150,000</t>
  </si>
  <si>
    <t>Late March 2023</t>
  </si>
  <si>
    <t>1 Year (+extensions)</t>
  </si>
  <si>
    <t>N/A (continuous)</t>
  </si>
  <si>
    <t>Between $500,000 and $1,500,000</t>
  </si>
  <si>
    <t>Agriculture; Disadvantaged Communities; Disaster Prevention &amp; Relief; Employment, Labor &amp; Training; Energy; Environment &amp; Water; Housing, Community and Economic Development; Parks &amp; Recreation</t>
  </si>
  <si>
    <t>Between $500,000 and $1,750,000</t>
  </si>
  <si>
    <t>Between $500,000 and $50,000,000</t>
  </si>
  <si>
    <t>Between $600,000 and $3,000,000</t>
  </si>
  <si>
    <t>6/2023-5/2026</t>
  </si>
  <si>
    <t>Between 100 and 200</t>
  </si>
  <si>
    <t>Between $75,000 and $200,000</t>
  </si>
  <si>
    <t>02/2022-03/2026</t>
  </si>
  <si>
    <t>Disadvantaged Communities; Education; Environment &amp; Water; Housing, Community and Economic Development; Parks &amp; Recreation</t>
  </si>
  <si>
    <t>Between $75,000 and $275,000</t>
  </si>
  <si>
    <t>Two Years Term</t>
  </si>
  <si>
    <t>Data Pull 11-3-2021.xlsx</t>
  </si>
  <si>
    <t>yes</t>
  </si>
  <si>
    <t>Disadvantaged Communities; Environment &amp; Water; Science, Technology, and Research &amp; Development</t>
  </si>
  <si>
    <t>Duration of Bond</t>
  </si>
  <si>
    <t>Deadline passed.</t>
  </si>
  <si>
    <t>50 months post award</t>
  </si>
  <si>
    <t>Funds must be expend</t>
  </si>
  <si>
    <t>Agriculture; Health &amp; Human Services; Science, Technology, and Research &amp; Development</t>
  </si>
  <si>
    <t>N/A (Continuous)</t>
  </si>
  <si>
    <t>Four years</t>
  </si>
  <si>
    <t>On going</t>
  </si>
  <si>
    <t>3 months</t>
  </si>
  <si>
    <t>Quarterly Basis</t>
  </si>
  <si>
    <t>SeeStandardAgreement</t>
  </si>
  <si>
    <t>Disaster Prevention &amp; Relief; Science, Technology, and Research &amp; Development</t>
  </si>
  <si>
    <t>September</t>
  </si>
  <si>
    <t>Standard Agreement</t>
  </si>
  <si>
    <t>Animal Services; Environment &amp; Water</t>
  </si>
  <si>
    <t>Agriculture; Education; Food &amp; Nutrition</t>
  </si>
  <si>
    <t>2-4 year grant terms</t>
  </si>
  <si>
    <t>1 year from board</t>
  </si>
  <si>
    <t>Disadvantaged Communities; Parks &amp; Recreation</t>
  </si>
  <si>
    <t>Disadvantaged Communities; Environment &amp; Water; Science, Technology, and Research &amp; Development; Transportation</t>
  </si>
  <si>
    <t>5 months</t>
  </si>
  <si>
    <t>Disadvantaged Communities; Education</t>
  </si>
  <si>
    <t>Through 9/30/2025</t>
  </si>
  <si>
    <t>Fall/ Winter 2022/23</t>
  </si>
  <si>
    <t>7/1/2023 - 6/30/2025</t>
  </si>
  <si>
    <t>Between 50 and 60</t>
  </si>
  <si>
    <t>24-months</t>
  </si>
  <si>
    <t>Disaster Prevention &amp; Relief; Health &amp; Human Services; Law, Justice, and Legal Services</t>
  </si>
  <si>
    <t>01/01/23 - 07/31/25</t>
  </si>
  <si>
    <t>NTP to April 1, 2025</t>
  </si>
  <si>
    <t>Agriculture; Science, Technology, and Research &amp; Development</t>
  </si>
  <si>
    <t>One Year</t>
  </si>
  <si>
    <t>Between 4 and 7</t>
  </si>
  <si>
    <t>July 2022-June 2023</t>
  </si>
  <si>
    <t>Exactly 21</t>
  </si>
  <si>
    <t>Summer 2023</t>
  </si>
  <si>
    <t>Until spring of 2023</t>
  </si>
  <si>
    <t>Energy; Environment &amp; Water; Food &amp; Nutrition; Libraries and Arts; Science, Technology, and Research &amp; Development</t>
  </si>
  <si>
    <t>10/2022-06/30/2022</t>
  </si>
  <si>
    <t>1/2023- 4/2024</t>
  </si>
  <si>
    <t>Disadvantaged Communities; Disaster Prevention &amp; Relief; Environment &amp; Water; Health &amp; Human Services</t>
  </si>
  <si>
    <t>2-3 yrs</t>
  </si>
  <si>
    <t>continuous</t>
  </si>
  <si>
    <t>Complete by 03/31/25</t>
  </si>
  <si>
    <t>Consumer Protection; Health &amp; Human Services; Housing, Community and Economic Development; Law, Justice, and Legal Services</t>
  </si>
  <si>
    <t>through Jun 30, 2026</t>
  </si>
  <si>
    <t>2-4 Years</t>
  </si>
  <si>
    <t>28 days</t>
  </si>
  <si>
    <t>10/12/022</t>
  </si>
  <si>
    <t>Week of 12/19/2022</t>
  </si>
  <si>
    <t>NTP-March 13-2025</t>
  </si>
  <si>
    <t>90 days from posting</t>
  </si>
  <si>
    <t>One and half months</t>
  </si>
  <si>
    <t>01/01/23 - 12/31/24</t>
  </si>
  <si>
    <t>January 13,2023</t>
  </si>
  <si>
    <t>Between 1 and 3</t>
  </si>
  <si>
    <t>Continous</t>
  </si>
  <si>
    <t>Week of 2/13/2023</t>
  </si>
  <si>
    <t>Agriculture; Environment &amp; Water; Health &amp; Human Services; Science, Technology, and Research &amp; Development</t>
  </si>
  <si>
    <t>10/22, 12/22, &amp; 2/23</t>
  </si>
  <si>
    <t>Disadvantaged Communities; Disaster Prevention &amp; Relief; Environment &amp; Water; Science, Technology, and Research &amp; Development</t>
  </si>
  <si>
    <t>Spring - Summer 2023</t>
  </si>
  <si>
    <t>Solicitation open as needed.</t>
  </si>
  <si>
    <t>Refer to website.</t>
  </si>
  <si>
    <t>Dependent on review.</t>
  </si>
  <si>
    <t>Disadvantaged Communities; Education; Science, Technology, and Research &amp; Development</t>
  </si>
  <si>
    <t>Up to 2 years.</t>
  </si>
  <si>
    <t>01/01/23 - 05/31/24</t>
  </si>
  <si>
    <t>3/01/2023- 9/30/2024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</si>
</sst>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165" fontId="0" fillId="0" borderId="0" xfId="1" applyNumberFormat="1" applyFont="1"/>
    <xf numFmtId="165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applyFill="1"/>
    <xf numFmtId="0" fontId="0" fillId="2" borderId="0" xfId="0" applyNumberFormat="1" applyFill="1"/>
    <xf numFmtId="10" fontId="0" fillId="0" borderId="0" xfId="0" applyNumberFormat="1"/>
    <xf numFmtId="166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9" fontId="2" fillId="0" borderId="0" xfId="3" applyFont="1"/>
    <xf numFmtId="0" fontId="2" fillId="0" borderId="0" xfId="4"/>
    <xf numFmtId="2" fontId="2" fillId="0" borderId="0" xfId="4" applyNumberFormat="1"/>
    <xf numFmtId="10" fontId="2" fillId="0" borderId="0" xfId="4" applyNumberFormat="1"/>
    <xf numFmtId="14" fontId="2" fillId="0" borderId="0" xfId="4" applyNumberFormat="1"/>
    <xf numFmtId="164" fontId="2" fillId="0" borderId="0" xfId="3" applyNumberFormat="1" applyFont="1"/>
    <xf numFmtId="164" fontId="2" fillId="2" borderId="0" xfId="3" applyNumberFormat="1" applyFont="1" applyFill="1"/>
    <xf numFmtId="0" fontId="2" fillId="2" borderId="0" xfId="4" applyFill="1"/>
    <xf numFmtId="167" fontId="0" fillId="2" borderId="0" xfId="0" applyNumberFormat="1" applyFill="1"/>
    <xf numFmtId="9" fontId="2" fillId="0" borderId="0" xfId="3" applyFont="1" applyFill="1"/>
    <xf numFmtId="164" fontId="2" fillId="0" borderId="0" xfId="4" applyNumberFormat="1"/>
    <xf numFmtId="0" fontId="3" fillId="0" borderId="0" xfId="0" applyFont="1"/>
    <xf numFmtId="9" fontId="3" fillId="0" borderId="0" xfId="0" applyNumberFormat="1" applyFont="1"/>
    <xf numFmtId="3" fontId="3" fillId="0" borderId="0" xfId="0" applyNumberFormat="1" applyFont="1"/>
    <xf numFmtId="9" fontId="0" fillId="0" borderId="0" xfId="3" applyFont="1"/>
  </cellXfs>
  <cellStyles count="5">
    <cellStyle name="Comma" xfId="1" builtinId="3"/>
    <cellStyle name="Currency" xfId="2" builtinId="4"/>
    <cellStyle name="Normal" xfId="0" builtinId="0"/>
    <cellStyle name="Normal 2" xfId="4" xr:uid="{729BDEE5-76F3-4EEE-BB3B-2BFE5437CEA9}"/>
    <cellStyle name="Percent" xfId="3" builtinId="5"/>
  </cellStyles>
  <dxfs count="32">
    <dxf>
      <numFmt numFmtId="0" formatCode="General"/>
      <alignment horizontal="right" vertical="bottom" textRotation="0" wrapText="0" indent="0" justifyLastLine="0" shrinkToFit="0" readingOrder="0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numFmt numFmtId="13" formatCode="0%"/>
    </dxf>
    <dxf>
      <font>
        <color rgb="FF9C0006"/>
      </font>
      <fill>
        <patternFill>
          <bgColor rgb="FFFFC7CE"/>
        </patternFill>
      </fill>
    </dxf>
    <dxf>
      <numFmt numFmtId="13" formatCode="0%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0.0%"/>
    </dxf>
    <dxf>
      <numFmt numFmtId="164" formatCode="0.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ie Hogue" refreshedDate="44846.466238773151" createdVersion="8" refreshedVersion="8" minRefreshableVersion="3" recordCount="490" xr:uid="{45A48F35-5F65-4B13-934B-332ECD209745}">
  <cacheSource type="worksheet">
    <worksheetSource ref="A1:U1048576" sheet="Grants Portal 2021-22"/>
  </cacheSource>
  <cacheFields count="21">
    <cacheField name="Source.Name" numFmtId="0">
      <sharedItems containsBlank="1"/>
    </cacheField>
    <cacheField name="PortalID" numFmtId="0">
      <sharedItems containsString="0" containsBlank="1" containsNumber="1" containsInteger="1" minValue="1005" maxValue="14474"/>
    </cacheField>
    <cacheField name="Status" numFmtId="0">
      <sharedItems containsBlank="1" count="4">
        <s v="closed"/>
        <s v="forecasted"/>
        <s v="active"/>
        <m/>
      </sharedItems>
    </cacheField>
    <cacheField name="LastUpdated" numFmtId="0">
      <sharedItems containsNonDate="0" containsDate="1" containsString="0" containsBlank="1" minDate="2020-07-02T21:12:32" maxDate="2022-09-26T23:23:21"/>
    </cacheField>
    <cacheField name="AgencyDept" numFmtId="0">
      <sharedItems containsBlank="1" count="60">
        <s v="Department of Social Services"/>
        <s v="Employment Development Department"/>
        <s v="Department of Public Health"/>
        <s v="Department of Parks and Recreation"/>
        <s v="CA Department of Food and Agriculture"/>
        <s v="Governor's Office of Emergency Services"/>
        <s v="CA Arts Council"/>
        <s v="Department of Resources Recycling and Recovery"/>
        <s v="California Highway Patrol"/>
        <s v="CA Energy Commission"/>
        <s v="CA Volunteers"/>
        <s v="Department of Industrial Relations"/>
        <s v="Department of Fish and Wildlife"/>
        <s v="San Diego River Conservancy"/>
        <s v="Department of Transportation"/>
        <s v="Department of General Services"/>
        <s v="Board of State and Community Corrections"/>
        <s v="CA State Library"/>
        <s v="Department of Financial Protection and Innovation"/>
        <s v="Governor's Office of Business and Economic Development"/>
        <s v="Department of Justice (Office of the Attorney General)"/>
        <s v="Department of Conservation"/>
        <s v="Department of Water Resources"/>
        <s v="Department of Pesticide Regulation"/>
        <s v="Employment Training Panel"/>
        <s v="Coastal Commission"/>
        <s v="Victim Compensation Board"/>
        <s v="Department of Forestry and Fire Protection"/>
        <s v="Sierra Nevada Conservancy"/>
        <s v="Department of Housing and Community Development"/>
        <s v="CA Department of Veterans Affairs"/>
        <s v="Department of Community Services and Development"/>
        <s v="Department of Health Care Access and Information"/>
        <s v="Governor's Office of Planning and Research"/>
        <s v="CA Department of Corrections and Rehabilitation"/>
        <s v="CA Business, Consumer Services, and Housing Agency"/>
        <s v="Commission on the Status of Women and Girls"/>
        <s v="Wildlife Conservation Board"/>
        <s v="CA State Transportation Agency"/>
        <s v="State Water Resources Control Board"/>
        <s v="Workforce Development Board"/>
        <s v="Department of Alcoholic Beverage Control"/>
        <s v="Department of Rehabilitation"/>
        <s v="State Treasurer's Office"/>
        <s v="Tahoe Conservancy"/>
        <s v="Coastal Conservancy"/>
        <s v="Sacramento-San Joaquin Delta Conservancy"/>
        <s v="CA Natural Resources Agency"/>
        <s v="Department of Cannabis Control"/>
        <s v="Coachella Valley Mountains Conservancy"/>
        <s v="Department of Toxic Substances Control"/>
        <s v="Infrastructure and Economic Development Bank"/>
        <s v="Strategic Growth Council"/>
        <s v="Air Resources Board"/>
        <m/>
        <s v="CA Department of Education"/>
        <s v="Transportation Commission"/>
        <s v="Ocean Protection Council"/>
        <s v="Board of Forestry"/>
        <s v="Public Utilities Commission"/>
      </sharedItems>
    </cacheField>
    <cacheField name="Type" numFmtId="0">
      <sharedItems containsBlank="1"/>
    </cacheField>
    <cacheField name="LOI" numFmtId="0">
      <sharedItems containsBlank="1"/>
    </cacheField>
    <cacheField name="Categories" numFmtId="0">
      <sharedItems containsBlank="1" longText="1"/>
    </cacheField>
    <cacheField name="ApplicantType" numFmtId="0">
      <sharedItems containsBlank="1"/>
    </cacheField>
    <cacheField name="FundingSource" numFmtId="0">
      <sharedItems containsBlank="1"/>
    </cacheField>
    <cacheField name="MatchingFunds" numFmtId="0">
      <sharedItems containsBlank="1" containsMixedTypes="1" containsNumber="1" minValue="0.01" maxValue="2"/>
    </cacheField>
    <cacheField name="EstAvailFunds" numFmtId="0">
      <sharedItems containsString="0" containsBlank="1" containsNumber="1" containsInteger="1" minValue="1" maxValue="32196974608"/>
    </cacheField>
    <cacheField name="EstAwards" numFmtId="0">
      <sharedItems containsBlank="1"/>
    </cacheField>
    <cacheField name="EstAmounts" numFmtId="0">
      <sharedItems containsBlank="1" containsMixedTypes="1" containsNumber="1" containsInteger="1" minValue="6000" maxValue="35000000"/>
    </cacheField>
    <cacheField name="Q3 categories" numFmtId="0">
      <sharedItems containsBlank="1" count="4">
        <s v="specified"/>
        <s v="range"/>
        <s v="depends"/>
        <m/>
      </sharedItems>
    </cacheField>
    <cacheField name="FundingMethod" numFmtId="0">
      <sharedItems containsBlank="1"/>
    </cacheField>
    <cacheField name="OpenDate" numFmtId="0">
      <sharedItems containsDate="1" containsBlank="1" containsMixedTypes="1" minDate="1989-01-01T08:00:00" maxDate="2022-12-02T00:00:00"/>
    </cacheField>
    <cacheField name="ApplicationDeadline" numFmtId="0">
      <sharedItems containsDate="1" containsBlank="1" containsMixedTypes="1" minDate="2021-08-08T23:59:00" maxDate="2023-12-30T00:00:00"/>
    </cacheField>
    <cacheField name="AwardPeriod" numFmtId="0">
      <sharedItems containsBlank="1" containsMixedTypes="1" containsNumber="1" containsInteger="1" minValue="2024" maxValue="46568"/>
    </cacheField>
    <cacheField name="ExpAwardDate" numFmtId="0">
      <sharedItems containsBlank="1" containsMixedTypes="1" containsNumber="1" containsInteger="1" minValue="2021" maxValue="45139"/>
    </cacheField>
    <cacheField name="AwardSta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ie Hogue" refreshedDate="44846.466807523146" createdVersion="8" refreshedVersion="8" minRefreshableVersion="3" recordCount="490" xr:uid="{D1A4BDAA-DC6B-4502-83DB-733A8B005E3B}">
  <cacheSource type="worksheet">
    <worksheetSource ref="A1:V1048576" sheet="Grants Portal 2021-22"/>
  </cacheSource>
  <cacheFields count="22">
    <cacheField name="Source.Name" numFmtId="0">
      <sharedItems containsBlank="1"/>
    </cacheField>
    <cacheField name="PortalID" numFmtId="0">
      <sharedItems containsString="0" containsBlank="1" containsNumber="1" containsInteger="1" minValue="1005" maxValue="14474"/>
    </cacheField>
    <cacheField name="Status" numFmtId="0">
      <sharedItems containsBlank="1" count="4">
        <s v="closed"/>
        <s v="forecasted"/>
        <s v="active"/>
        <m/>
      </sharedItems>
    </cacheField>
    <cacheField name="LastUpdated" numFmtId="0">
      <sharedItems containsNonDate="0" containsDate="1" containsString="0" containsBlank="1" minDate="2020-07-02T21:12:32" maxDate="2022-09-26T23:23:21"/>
    </cacheField>
    <cacheField name="AgencyDept" numFmtId="0">
      <sharedItems containsBlank="1"/>
    </cacheField>
    <cacheField name="Type" numFmtId="0">
      <sharedItems containsBlank="1" count="4">
        <s v="Grant"/>
        <s v="Loan"/>
        <s v="Grant; Loan"/>
        <m/>
      </sharedItems>
    </cacheField>
    <cacheField name="LOI" numFmtId="0">
      <sharedItems containsBlank="1"/>
    </cacheField>
    <cacheField name="Categories" numFmtId="0">
      <sharedItems containsBlank="1" longText="1"/>
    </cacheField>
    <cacheField name="ApplicantType" numFmtId="0">
      <sharedItems containsBlank="1" count="22">
        <s v="Nonprofit; Public Agency"/>
        <s v="Business; Nonprofit; Public Agency; Tribal Government"/>
        <s v="Business; Individual; Nonprofit; Public Agency; Tribal Government"/>
        <s v="Public Agency"/>
        <s v="Tribal Government"/>
        <s v="Nonprofit; Public Agency; Tribal Government"/>
        <s v="Public Agency; Tribal Government"/>
        <s v="Business; Nonprofit; Public Agency"/>
        <s v="Nonprofit"/>
        <s v="Individual; Nonprofit; Public Agency; Tribal Government"/>
        <s v="Business; Nonprofit"/>
        <s v="Business; Individual; Tribal Government"/>
        <s v="Business"/>
        <s v="Business; Individual; Nonprofit"/>
        <s v="Individual"/>
        <s v="Nonprofit; Tribal Government"/>
        <s v="Business; Individual"/>
        <s v="Business; Individual; Nonprofit; Public Agency"/>
        <s v="Business; Individual; Nonprofit; Tribal Government"/>
        <s v="Individual; Nonprofit"/>
        <m/>
        <s v="Business; Public Agency"/>
      </sharedItems>
    </cacheField>
    <cacheField name="FundingSource" numFmtId="0">
      <sharedItems containsBlank="1" count="5">
        <s v="Federal and State"/>
        <s v="State"/>
        <s v="Federal"/>
        <s v="Other"/>
        <m/>
      </sharedItems>
    </cacheField>
    <cacheField name="MatchingFunds" numFmtId="0">
      <sharedItems containsBlank="1" containsMixedTypes="1" containsNumber="1" minValue="0.01" maxValue="2"/>
    </cacheField>
    <cacheField name="EstAvailFunds" numFmtId="0">
      <sharedItems containsString="0" containsBlank="1" containsNumber="1" containsInteger="1" minValue="1" maxValue="32196974608"/>
    </cacheField>
    <cacheField name="EstAwards" numFmtId="0">
      <sharedItems containsBlank="1"/>
    </cacheField>
    <cacheField name="EstAmounts" numFmtId="0">
      <sharedItems containsBlank="1" containsMixedTypes="1" containsNumber="1" containsInteger="1" minValue="6000" maxValue="35000000"/>
    </cacheField>
    <cacheField name="Q3 categories" numFmtId="0">
      <sharedItems containsBlank="1"/>
    </cacheField>
    <cacheField name="FundingMethod" numFmtId="0">
      <sharedItems containsBlank="1"/>
    </cacheField>
    <cacheField name="OpenDate" numFmtId="0">
      <sharedItems containsDate="1" containsBlank="1" containsMixedTypes="1" minDate="1989-01-01T08:00:00" maxDate="2022-12-02T00:00:00"/>
    </cacheField>
    <cacheField name="ApplicationDeadline" numFmtId="0">
      <sharedItems containsDate="1" containsBlank="1" containsMixedTypes="1" minDate="2021-08-08T23:59:00" maxDate="2023-12-30T00:00:00"/>
    </cacheField>
    <cacheField name="AwardPeriod" numFmtId="0">
      <sharedItems containsBlank="1" containsMixedTypes="1" containsNumber="1" containsInteger="1" minValue="2024" maxValue="46568"/>
    </cacheField>
    <cacheField name="ExpAwardDate" numFmtId="0">
      <sharedItems containsBlank="1" containsMixedTypes="1" containsNumber="1" containsInteger="1" minValue="2021" maxValue="45139"/>
    </cacheField>
    <cacheField name="AwardStats" numFmtId="0">
      <sharedItems containsBlank="1"/>
    </cacheField>
    <cacheField name="apps submitted" numFmtId="0">
      <sharedItems containsString="0" containsBlank="1" containsNumber="1" containsInteger="1" minValue="0" maxValue="86903" count="113">
        <n v="1"/>
        <n v="10"/>
        <n v="100"/>
        <n v="101"/>
        <n v="102"/>
        <n v="11"/>
        <n v="111"/>
        <n v="12"/>
        <n v="128"/>
        <n v="13"/>
        <n v="1328"/>
        <n v="136"/>
        <n v="14"/>
        <n v="148"/>
        <n v="15"/>
        <n v="1511"/>
        <n v="16"/>
        <n v="163"/>
        <n v="168"/>
        <n v="17"/>
        <n v="18"/>
        <n v="180"/>
        <n v="19"/>
        <n v="2"/>
        <n v="20"/>
        <n v="200"/>
        <n v="21"/>
        <n v="22"/>
        <n v="23"/>
        <n v="24"/>
        <n v="240"/>
        <n v="26"/>
        <n v="278"/>
        <n v="28"/>
        <n v="29"/>
        <n v="3"/>
        <n v="30"/>
        <n v="31"/>
        <n v="32"/>
        <n v="33"/>
        <n v="34"/>
        <n v="35"/>
        <n v="353"/>
        <n v="36"/>
        <n v="37"/>
        <n v="373"/>
        <n v="386"/>
        <n v="39"/>
        <n v="4"/>
        <n v="40"/>
        <n v="417"/>
        <n v="42"/>
        <n v="43"/>
        <n v="436"/>
        <n v="44"/>
        <n v="46"/>
        <n v="47"/>
        <n v="48"/>
        <n v="5"/>
        <n v="50"/>
        <n v="51"/>
        <n v="52"/>
        <n v="53"/>
        <n v="54"/>
        <n v="55"/>
        <n v="56"/>
        <n v="566"/>
        <n v="568"/>
        <n v="569"/>
        <n v="57"/>
        <n v="58"/>
        <n v="59"/>
        <n v="6"/>
        <n v="60"/>
        <n v="61"/>
        <n v="64"/>
        <n v="65"/>
        <n v="66"/>
        <n v="7"/>
        <n v="70"/>
        <n v="77"/>
        <n v="8"/>
        <n v="82"/>
        <n v="86"/>
        <n v="86903"/>
        <n v="9"/>
        <n v="90"/>
        <n v="94"/>
        <n v="95"/>
        <n v="97"/>
        <n v="99"/>
        <n v="0"/>
        <n v="122"/>
        <n v="139"/>
        <n v="150"/>
        <n v="199"/>
        <n v="212"/>
        <n v="25"/>
        <n v="27"/>
        <m/>
        <n v="331"/>
        <n v="41"/>
        <n v="420"/>
        <n v="435"/>
        <n v="445"/>
        <n v="476"/>
        <n v="49"/>
        <n v="5000"/>
        <n v="62"/>
        <n v="79"/>
        <n v="81"/>
        <n v="96"/>
        <n v="7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Data Pull 09-28-2022.xlsx"/>
    <n v="7856"/>
    <x v="0"/>
    <d v="2022-02-28T23:31:37"/>
    <x v="0"/>
    <s v="Grant"/>
    <s v="Yes"/>
    <s v="Disadvantaged Communities; Food &amp; Nutrition; Health &amp; Human Services"/>
    <s v="Nonprofit; Public Agency"/>
    <s v="Federal and State"/>
    <s v="Not Required"/>
    <n v="195000"/>
    <s v="Exactly 4"/>
    <n v="12600"/>
    <x v="0"/>
    <s v="Advances &amp; Reimbursement(s)"/>
    <d v="2021-12-06T08:00:00"/>
    <d v="2021-12-31T00:00:00"/>
    <s v="2/1/2022-5/31/2022"/>
    <n v="44592"/>
    <s v="[{&quot;fiscalYear&quot;:&quot;&quot;,&quot;applicationsSubmitted&quot;:&quot;1&quot;}]"/>
  </r>
  <r>
    <s v="Data Pull 09-28-2022.xlsx"/>
    <n v="9899"/>
    <x v="0"/>
    <d v="2022-04-11T21:47:17"/>
    <x v="1"/>
    <s v="Grant"/>
    <s v="No"/>
    <s v="Agriculture; Disadvantaged Communities; Education; Employment, Labor &amp; Training"/>
    <s v="Business; Nonprofit; Public Agency; Tribal Government"/>
    <s v="State"/>
    <s v="Not Required"/>
    <n v="100000"/>
    <s v="Exactly 1"/>
    <n v="100000"/>
    <x v="0"/>
    <s v="Reimbursement(s)"/>
    <d v="2022-04-06T07:00:00"/>
    <d v="2022-05-03T15:00:00"/>
    <s v="7/1/2022- 6/30/2023"/>
    <n v="44713"/>
    <s v="[{&quot;fiscalYear&quot;:&quot;&quot;,&quot;applicationsSubmitted&quot;:&quot;1&quot;}]"/>
  </r>
  <r>
    <s v="Data Pull 09-28-2022.xlsx"/>
    <n v="6979"/>
    <x v="0"/>
    <d v="2021-09-27T16:23:10"/>
    <x v="2"/>
    <s v="Grant"/>
    <s v="No"/>
    <s v="Health &amp; Human Services"/>
    <s v="Business; Individual; Nonprofit; Public Agency; Tribal Government"/>
    <s v="Federal"/>
    <s v="Not Required"/>
    <n v="108000"/>
    <s v="Exactly 1"/>
    <n v="108000"/>
    <x v="0"/>
    <s v="Reimbursement(s)"/>
    <d v="2021-09-27T22:00:00"/>
    <d v="2021-10-18T15:00:00"/>
    <s v="Expire June 29, 2023"/>
    <n v="44531"/>
    <s v="[{&quot;fiscalYear&quot;:&quot;&quot;,&quot;applicationsSubmitted&quot;:&quot;1&quot;}]"/>
  </r>
  <r>
    <s v="Data Pull 09-28-2022.xlsx"/>
    <n v="8519"/>
    <x v="0"/>
    <d v="2022-03-21T20:34:07"/>
    <x v="3"/>
    <s v="Grant"/>
    <s v="No"/>
    <s v="Environment &amp; Water; Parks &amp; Recreation"/>
    <s v="Public Agency"/>
    <s v="Federal and State"/>
    <s v="Not Required"/>
    <n v="1088000"/>
    <s v="Exactly 7"/>
    <n v="142000"/>
    <x v="0"/>
    <s v="Reimbursement(s)"/>
    <d v="2022-01-11T08:00:00"/>
    <d v="2022-01-28T00:00:00"/>
    <s v="1 Year"/>
    <n v="44652"/>
    <s v="[{&quot;fiscalYear&quot;:&quot;&quot;,&quot;applicationsSubmitted&quot;:&quot;1&quot;}]"/>
  </r>
  <r>
    <s v="Data Pull 09-28-2022.xlsx"/>
    <n v="9869"/>
    <x v="0"/>
    <d v="2022-04-11T21:36:14"/>
    <x v="1"/>
    <s v="Grant"/>
    <s v="No"/>
    <s v="Agriculture; Disadvantaged Communities; Education; Employment, Labor &amp; Training"/>
    <s v="Business; Nonprofit; Public Agency; Tribal Government"/>
    <s v="State"/>
    <s v="Not Required"/>
    <n v="150000"/>
    <s v="Exactly 1"/>
    <n v="150000"/>
    <x v="0"/>
    <s v="Reimbursement(s)"/>
    <d v="2022-04-06T07:00:00"/>
    <d v="2022-05-03T15:00:00"/>
    <s v="7/1/2022- 6/30/2023"/>
    <n v="44713"/>
    <s v="[{&quot;fiscalYear&quot;:&quot;&quot;,&quot;applicationsSubmitted&quot;:&quot;1&quot;}]"/>
  </r>
  <r>
    <s v="Data Pull 09-28-2022.xlsx"/>
    <n v="8201"/>
    <x v="0"/>
    <d v="2021-12-30T16:19:22"/>
    <x v="4"/>
    <s v="Grant"/>
    <s v="No"/>
    <s v="Agriculture; Environment &amp; Water; Science, Technology, and Research &amp; Development"/>
    <s v="Business; Individual; Nonprofit; Public Agency; Tribal Government"/>
    <s v="State"/>
    <s v="Not Required"/>
    <n v="100000"/>
    <s v="Dependant on number of submissions received, application process, etc."/>
    <s v="Between $0 and $100,000"/>
    <x v="1"/>
    <s v="Reimbursement(s)"/>
    <d v="2021-12-21T08:00:00"/>
    <d v="2022-01-10T17:00:00"/>
    <s v="Two years"/>
    <s v="To be determined"/>
    <s v="[{&quot;fiscalYear&quot;:&quot;&quot;,&quot;applicationsSubmitted&quot;:&quot;1&quot;}]"/>
  </r>
  <r>
    <s v="Data Pull 09-28-2022.xlsx"/>
    <n v="7541"/>
    <x v="0"/>
    <d v="2021-11-08T17:49:16"/>
    <x v="5"/>
    <s v="Grant"/>
    <s v="No"/>
    <s v="Disaster Prevention &amp; Relief; Health &amp; Human Services; Housing, Community and Economic Development"/>
    <s v="Tribal Government"/>
    <s v="Federal"/>
    <n v="1"/>
    <n v="198260"/>
    <s v="Dependant on number of submissions received, application process, etc."/>
    <s v="Between $0 and $198,260"/>
    <x v="1"/>
    <s v="Reimbursement(s)"/>
    <d v="2021-11-08T16:00:00"/>
    <d v="2021-12-10T17:00:00"/>
    <s v="01/01/22 - 06/30/23"/>
    <n v="44593"/>
    <s v="[{&quot;fiscalYear&quot;:&quot;&quot;,&quot;applicationsSubmitted&quot;:&quot;1&quot;}]"/>
  </r>
  <r>
    <s v="Data Pull 09-28-2022.xlsx"/>
    <n v="7093"/>
    <x v="0"/>
    <d v="2021-10-07T18:53:48"/>
    <x v="5"/>
    <s v="Grant"/>
    <s v="No"/>
    <s v="Consumer Protection; Health &amp; Human Services; Law, Justice, and Legal Services"/>
    <s v="Public Agency"/>
    <s v="Federal"/>
    <s v="Not Required"/>
    <n v="600000"/>
    <s v="Dependant on number of submissions received, application process, etc."/>
    <s v="Between $0 and $200,000"/>
    <x v="1"/>
    <s v="Reimbursement(s)"/>
    <d v="2021-10-07T15:00:00"/>
    <d v="2021-12-10T17:00:00"/>
    <s v="04/01/22 - 03/31/23"/>
    <n v="44593"/>
    <s v="[{&quot;fiscalYear&quot;:&quot;&quot;,&quot;applicationsSubmitted&quot;:&quot;1&quot;}]"/>
  </r>
  <r>
    <s v="Data Pull 09-28-2022.xlsx"/>
    <n v="8573"/>
    <x v="0"/>
    <d v="2022-01-19T22:43:18"/>
    <x v="6"/>
    <s v="Grant"/>
    <s v="No"/>
    <s v="Disadvantaged Communities; Education; Employment, Labor &amp; Training; Health &amp; Human Services; Housing, Community and Economic Development; Libraries and Arts"/>
    <s v="Nonprofit; Public Agency; Tribal Government"/>
    <s v="State"/>
    <s v="Not Required"/>
    <n v="160000"/>
    <s v="Exactly 4"/>
    <s v="Between $0 and $40,000"/>
    <x v="1"/>
    <s v="Advance(s)"/>
    <d v="2022-01-19T08:00:00"/>
    <d v="2022-03-09T23:59:00"/>
    <s v="7/1/22-6/30/23"/>
    <s v="Summer 2022"/>
    <s v="[{&quot;fiscalYear&quot;:&quot;&quot;,&quot;applicationsSubmitted&quot;:&quot;1&quot;}]"/>
  </r>
  <r>
    <s v="Data Pull 09-28-2022.xlsx"/>
    <n v="7072"/>
    <x v="0"/>
    <d v="2021-10-05T21:58:11"/>
    <x v="4"/>
    <s v="Grant"/>
    <s v="No"/>
    <s v="Agriculture"/>
    <s v="Nonprofit; Public Agency; Tribal Government"/>
    <s v="State"/>
    <s v="Not Required"/>
    <n v="1000000"/>
    <s v="Between 2 and 4"/>
    <s v="Between $250,000 and $500,000"/>
    <x v="1"/>
    <s v="Reimbursement(s)"/>
    <d v="2021-10-05T07:00:00"/>
    <d v="2021-12-06T17:00:00"/>
    <s v="3 years"/>
    <n v="44574"/>
    <s v="[{&quot;fiscalYear&quot;:&quot;&quot;,&quot;applicationsSubmitted&quot;:&quot;1&quot;}]"/>
  </r>
  <r>
    <s v="Data Pull 09-28-2022.xlsx"/>
    <n v="7069"/>
    <x v="0"/>
    <d v="2021-12-07T19:21:06"/>
    <x v="4"/>
    <s v="Grant"/>
    <s v="No"/>
    <s v="Agriculture"/>
    <s v="Nonprofit; Public Agency; Tribal Government"/>
    <s v="State"/>
    <s v="Not Required"/>
    <n v="2000000"/>
    <s v="Between 2 and 4"/>
    <s v="Between $500,000 and $1,000,000"/>
    <x v="1"/>
    <s v="Reimbursement(s)"/>
    <d v="2021-10-05T07:00:00"/>
    <d v="2021-12-20T17:00:00"/>
    <s v="4 years"/>
    <n v="44574"/>
    <s v="[{&quot;fiscalYear&quot;:&quot;&quot;,&quot;applicationsSubmitted&quot;:&quot;1&quot;}]"/>
  </r>
  <r>
    <s v="Data Pull 09-28-2022.xlsx"/>
    <n v="7544"/>
    <x v="0"/>
    <d v="2021-11-08T18:02:45"/>
    <x v="5"/>
    <s v="Grant"/>
    <s v="No"/>
    <s v="Disadvantaged Communities; Disaster Prevention &amp; Relief; Energy; Housing, Community and Economic Development"/>
    <s v="Tribal Government"/>
    <s v="Federal"/>
    <n v="1"/>
    <n v="62732"/>
    <s v="Between 0 and 62732"/>
    <s v="Dependant on number of submissions received, application process, etc."/>
    <x v="2"/>
    <s v="Reimbursement(s)"/>
    <d v="2021-11-08T08:00:00"/>
    <d v="2021-12-10T17:00:00"/>
    <s v="01/01/22 - 06/30/23"/>
    <n v="44593"/>
    <s v="[{&quot;fiscalYear&quot;:&quot;&quot;,&quot;applicationsSubmitted&quot;:&quot;1&quot;}]"/>
  </r>
  <r>
    <s v="Data Pull 09-28-2022.xlsx"/>
    <n v="8297"/>
    <x v="0"/>
    <d v="2021-12-28T23:56:07"/>
    <x v="7"/>
    <s v="Grant"/>
    <s v="Yes"/>
    <s v="Agriculture; Disadvantaged Communities; Environment &amp; Water; Parks &amp; Recreation"/>
    <s v="Public Agency; Tribal Government"/>
    <s v="State"/>
    <s v="Not Required"/>
    <n v="350000"/>
    <s v="Dependant on number of submissions received, application process, etc."/>
    <s v="Dependant on number of submissions received, application process, etc."/>
    <x v="2"/>
    <s v="Reimbursement(s)"/>
    <d v="2021-12-28T08:00:00"/>
    <d v="2022-02-10T11:59:00"/>
    <s v="1/18/22-3/14/24"/>
    <n v="44579"/>
    <s v="[{&quot;fiscalYear&quot;:&quot;&quot;,&quot;applicationsSubmitted&quot;:&quot;1&quot;}]"/>
  </r>
  <r>
    <s v="Data Pull 09-28-2022.xlsx"/>
    <n v="7871"/>
    <x v="0"/>
    <d v="2021-12-29T00:45:19"/>
    <x v="8"/>
    <s v="Grant"/>
    <s v="No"/>
    <s v="Law, Justice, and Legal Services; Science, Technology, and Research &amp; Development"/>
    <s v="Public Agency"/>
    <s v="State"/>
    <s v="Not Required"/>
    <n v="6000000"/>
    <s v="Dependant on number of submissions received, application process, etc."/>
    <s v="Dependant on number of submissions received, application process, etc."/>
    <x v="2"/>
    <s v="Reimbursement(s)"/>
    <d v="2022-01-07T08:00:00"/>
    <d v="2022-02-23T17:00:00"/>
    <s v="7/1/2022-6/30/2024"/>
    <s v="May - June 2022"/>
    <s v="[{&quot;fiscalYear&quot;:&quot;&quot;,&quot;applicationsSubmitted&quot;:&quot;1&quot;}]"/>
  </r>
  <r>
    <s v="Data Pull 09-28-2022.xlsx"/>
    <n v="6997"/>
    <x v="0"/>
    <d v="2022-03-02T22:29:13"/>
    <x v="9"/>
    <s v="Grant"/>
    <s v="No"/>
    <s v="Energy"/>
    <s v="Nonprofit; Public Agency; Tribal Government"/>
    <s v="State"/>
    <s v="Not Required"/>
    <n v="1500000"/>
    <s v="Dependant on number of submissions received, application process, etc."/>
    <s v="Dependant on number of submissions received, application process, etc."/>
    <x v="2"/>
    <s v="Reimbursement(s)"/>
    <d v="2021-09-28T07:00:00"/>
    <d v="2021-11-22T17:00:00"/>
    <s v="Until funds expire"/>
    <n v="44578"/>
    <s v="[{&quot;fiscalYear&quot;:&quot;&quot;,&quot;applicationsSubmitted&quot;:&quot;1&quot;}]"/>
  </r>
  <r>
    <s v="Data Pull 09-28-2022.xlsx"/>
    <n v="9410"/>
    <x v="0"/>
    <d v="2022-03-07T18:30:50"/>
    <x v="10"/>
    <s v="Grant"/>
    <s v="No"/>
    <s v="Environment &amp; Water"/>
    <s v="Nonprofit; Public Agency; Tribal Government"/>
    <s v="Federal and State"/>
    <s v="Not Required"/>
    <n v="6350000"/>
    <s v="Dependant on number of submissions received, application process, etc."/>
    <s v="Dependant on number of submissions received, application process, etc."/>
    <x v="2"/>
    <s v="Reimbursement(s)"/>
    <d v="2022-03-07T08:00:00"/>
    <d v="2022-03-10T17:00:00"/>
    <s v="8/22 - 6/23"/>
    <n v="44651"/>
    <s v="[{&quot;fiscalYear&quot;:&quot;&quot;,&quot;applicationsSubmitted&quot;:&quot;1&quot;}]"/>
  </r>
  <r>
    <s v="Data Pull 09-28-2022.xlsx"/>
    <n v="7715"/>
    <x v="0"/>
    <d v="2022-01-18T23:56:38"/>
    <x v="4"/>
    <s v="Grant"/>
    <s v="No"/>
    <s v="Agriculture"/>
    <s v="Nonprofit; Public Agency; Tribal Government"/>
    <s v="State"/>
    <s v="Not Required"/>
    <n v="5000000"/>
    <s v="Between 8 and 12"/>
    <s v="Between $0 and $500,000"/>
    <x v="1"/>
    <s v="Reimbursement(s)"/>
    <d v="2021-11-23T08:00:00"/>
    <d v="2022-02-03T00:00:00"/>
    <s v="3 years"/>
    <n v="44593"/>
    <s v="[{&quot;fiscalYear&quot;:&quot;&quot;,&quot;applicationsSubmitted&quot;:&quot;10&quot;}]"/>
  </r>
  <r>
    <s v="Data Pull 09-28-2022.xlsx"/>
    <n v="9230"/>
    <x v="0"/>
    <d v="2022-04-06T15:44:32"/>
    <x v="3"/>
    <s v="Grant"/>
    <s v="No"/>
    <s v="Environment &amp; Water; Parks &amp; Recreation"/>
    <s v="Public Agency"/>
    <s v="State"/>
    <s v="Not Required"/>
    <n v="3000000"/>
    <s v="Dependant on number of submissions received, application process, etc."/>
    <s v="Between $200,000 and $400,000"/>
    <x v="1"/>
    <s v="Reimbursement(s)"/>
    <d v="2022-03-07T08:00:00"/>
    <d v="2022-04-15T17:00:00"/>
    <s v="2 years"/>
    <n v="44409"/>
    <s v="[{&quot;fiscalYear&quot;:&quot;&quot;,&quot;applicationsSubmitted&quot;:&quot;10&quot;}]"/>
  </r>
  <r>
    <s v="Data Pull 09-28-2022.xlsx"/>
    <n v="9014"/>
    <x v="0"/>
    <d v="2022-02-12T02:44:08"/>
    <x v="11"/>
    <s v="Grant"/>
    <s v="No"/>
    <s v="Disadvantaged Communities; Employment, Labor &amp; Training"/>
    <s v="Business; Nonprofit; Public Agency"/>
    <s v="Federal"/>
    <s v="Not Required"/>
    <n v="7296000"/>
    <s v="Dependant on number of submissions received, application process, etc."/>
    <s v="Between $240,000 and $2,500,000"/>
    <x v="1"/>
    <s v="Advances &amp; Reimbursement(s)"/>
    <d v="2022-02-11T08:00:00"/>
    <d v="2022-03-30T13:00:00"/>
    <s v="7/1/2022-6/30/2022"/>
    <n v="44676"/>
    <s v="[{&quot;fiscalYear&quot;:&quot;&quot;,&quot;applicationsSubmitted&quot;:&quot;10&quot;}]"/>
  </r>
  <r>
    <s v="Data Pull 09-28-2022.xlsx"/>
    <n v="7508"/>
    <x v="0"/>
    <d v="2021-11-12T23:05:34"/>
    <x v="12"/>
    <s v="Grant"/>
    <s v="No"/>
    <s v="Disadvantaged Communities; Education; Environment &amp; Water; Parks &amp; Recreation"/>
    <s v="Nonprofit"/>
    <s v="Federal"/>
    <s v="Not Required"/>
    <n v="50000"/>
    <s v="Dependant on number of submissions received, application process, etc."/>
    <s v="Between $5,000 and $20,000"/>
    <x v="1"/>
    <s v="Reimbursement(s)"/>
    <d v="2021-11-10T08:00:00"/>
    <d v="2021-12-08T23:59:00"/>
    <s v="3/01/2022-11/01/2022"/>
    <s v="End of January 2022"/>
    <s v="[{&quot;fiscalYear&quot;:&quot;&quot;,&quot;applicationsSubmitted&quot;:&quot;10&quot;}]"/>
  </r>
  <r>
    <s v="Data Pull 09-28-2022.xlsx"/>
    <n v="7688"/>
    <x v="0"/>
    <d v="2021-11-22T21:59:43"/>
    <x v="12"/>
    <s v="Grant"/>
    <s v="No"/>
    <s v="Environment &amp; Water; Science, Technology, and Research &amp; Development"/>
    <s v="Individual; Nonprofit; Public Agency; Tribal Government"/>
    <s v="Federal"/>
    <n v="0.25"/>
    <n v="2000000"/>
    <s v="Dependant on number of submissions received, application process, etc."/>
    <s v="Dependant on number of submissions received, application process, etc."/>
    <x v="2"/>
    <s v="Reimbursement(s)"/>
    <d v="2021-11-19T08:00:00"/>
    <d v="2021-12-22T17:00:00"/>
    <s v="Three years"/>
    <s v="Fall 2022"/>
    <s v="[{&quot;fiscalYear&quot;:&quot;&quot;,&quot;applicationsSubmitted&quot;:&quot;10&quot;}]"/>
  </r>
  <r>
    <s v="Data Pull 09-28-2022.xlsx"/>
    <n v="6775"/>
    <x v="0"/>
    <d v="2022-02-28T23:48:09"/>
    <x v="9"/>
    <s v="Grant"/>
    <s v="No"/>
    <s v="Energy"/>
    <s v="Business; Nonprofit; Public Agency; Tribal Government"/>
    <s v="State"/>
    <n v="0.1"/>
    <n v="3500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Until funds expire"/>
    <n v="44603"/>
    <s v="[{&quot;fiscalYear&quot;:&quot;&quot;,&quot;applicationsSubmitted&quot;:&quot;10&quot;}]"/>
  </r>
  <r>
    <s v="Data Pull 09-28-2022.xlsx"/>
    <n v="8777"/>
    <x v="0"/>
    <d v="2022-03-07T17:51:11"/>
    <x v="13"/>
    <s v="Grant"/>
    <s v="No"/>
    <s v="Disadvantaged Communities; Disaster Prevention &amp; Relief; Environment &amp; Water"/>
    <s v="Nonprofit; Public Agency; Tribal Government"/>
    <s v="State"/>
    <s v="Not Required"/>
    <n v="12000000"/>
    <s v="Dependant on number of submissions received, application process, etc."/>
    <s v="Dependant on number of submissions received, application process, etc."/>
    <x v="2"/>
    <s v="Reimbursement(s)"/>
    <d v="2022-03-02T08:00:00"/>
    <d v="2022-03-04T01:00:00"/>
    <n v="2024"/>
    <n v="2021"/>
    <s v="[{&quot;fiscalYear&quot;:&quot;&quot;,&quot;applicationsSubmitted&quot;:&quot;10&quot;}]"/>
  </r>
  <r>
    <s v="Data Pull 09-28-2022.xlsx"/>
    <n v="9359"/>
    <x v="0"/>
    <d v="2022-03-07T17:53:34"/>
    <x v="13"/>
    <s v="Grant"/>
    <s v="No"/>
    <s v="Disaster Prevention &amp; Relief; Environment &amp; Water"/>
    <s v="Nonprofit; Public Agency; Tribal Government"/>
    <s v="State"/>
    <s v="Not Required"/>
    <n v="6500000"/>
    <s v="Exactly 10"/>
    <s v="Dependant on number of submissions received, application process, etc."/>
    <x v="2"/>
    <s v="Reimbursement(s)"/>
    <d v="2022-03-03T08:00:00"/>
    <d v="2022-03-04T01:00:00"/>
    <n v="45413"/>
    <n v="44630"/>
    <s v="[{&quot;fiscalYear&quot;:&quot;&quot;,&quot;applicationsSubmitted&quot;:&quot;10&quot;}]"/>
  </r>
  <r>
    <s v="Data Pull 09-28-2022.xlsx"/>
    <n v="6334"/>
    <x v="0"/>
    <d v="2021-08-11T18:33:24"/>
    <x v="4"/>
    <s v="Grant"/>
    <s v="No"/>
    <s v="Agriculture; Disadvantaged Communities; Education; Employment, Labor &amp; Training; Food &amp; Nutrition"/>
    <s v="Business; Nonprofit; Public Agency; Tribal Government"/>
    <s v="Federal"/>
    <s v="Not Required"/>
    <n v="10000000"/>
    <s v="Dependant on number of submissions received, application process, etc."/>
    <s v="Between $250,000 and $1,000,000"/>
    <x v="1"/>
    <s v="Advances &amp; Reimbursement(s)"/>
    <d v="2021-07-13T07:00:00"/>
    <d v="2021-08-08T23:59:00"/>
    <s v="1/1/2022-12/31/2024"/>
    <n v="44562"/>
    <s v="[{&quot;fiscalYear&quot;:&quot;&quot;,&quot;applicationsSubmitted&quot;:&quot;100&quot;}]"/>
  </r>
  <r>
    <s v="Data Pull 09-28-2022.xlsx"/>
    <n v="8579"/>
    <x v="0"/>
    <d v="2022-01-19T22:45:06"/>
    <x v="6"/>
    <s v="Grant"/>
    <s v="No"/>
    <s v="Disadvantaged Communities; Education; Employment, Labor &amp; Training; Health &amp; Human Services; Housing, Community and Economic Development; Libraries and Arts"/>
    <s v="Nonprofit; Public Agency; Tribal Government"/>
    <s v="Federal and State"/>
    <s v="Not Required"/>
    <n v="2565000"/>
    <s v="Dependant on number of submissions received, application process, etc."/>
    <s v="Between $2,500 and $52,500"/>
    <x v="1"/>
    <s v="Advance(s)"/>
    <d v="2022-01-19T08:00:00"/>
    <d v="2022-03-09T23:59:00"/>
    <s v="7/1/22-6/30/23"/>
    <s v="Summer 2022"/>
    <s v="[{&quot;fiscalYear&quot;:&quot;&quot;,&quot;applicationsSubmitted&quot;:&quot;101&quot;}]"/>
  </r>
  <r>
    <s v="Data Pull 09-28-2022.xlsx"/>
    <n v="7565"/>
    <x v="0"/>
    <d v="2021-11-09T23:42:08"/>
    <x v="0"/>
    <s v="Grant"/>
    <s v="No"/>
    <s v="Disadvantaged Communities; Health &amp; Human Services"/>
    <s v="Nonprofit"/>
    <s v="State"/>
    <s v="Not Required"/>
    <n v="35200000"/>
    <s v="Exactly 100"/>
    <s v="Between $50,000 and $4,000,000"/>
    <x v="1"/>
    <s v="Reimbursement(s)"/>
    <d v="2021-11-09T08:00:00"/>
    <d v="2021-11-23T00:00:00"/>
    <s v="24 months"/>
    <n v="44576"/>
    <s v="[{&quot;fiscalYear&quot;:&quot;&quot;,&quot;applicationsSubmitted&quot;:&quot;102&quot;}]"/>
  </r>
  <r>
    <s v="Data Pull 09-28-2022.xlsx"/>
    <n v="5371"/>
    <x v="0"/>
    <d v="2021-09-07T18:10:07"/>
    <x v="14"/>
    <s v="Grant"/>
    <s v="No"/>
    <s v="Transportation"/>
    <s v="Public Agency"/>
    <s v="Federal"/>
    <n v="0.12"/>
    <n v="3000000"/>
    <s v="Between 1 and 10"/>
    <s v="Between $100,000 and $500,000"/>
    <x v="1"/>
    <s v="Reimbursement(s)"/>
    <d v="2021-09-07T07:00:00"/>
    <d v="2021-10-27T17:00:00"/>
    <s v="approx. 27 months"/>
    <s v="Late Spring 2022"/>
    <s v="[{&quot;fiscalYear&quot;:&quot;&quot;,&quot;applicationsSubmitted&quot;:&quot;11&quot;}]"/>
  </r>
  <r>
    <s v="Data Pull 09-28-2022.xlsx"/>
    <n v="9788"/>
    <x v="0"/>
    <d v="2022-03-30T23:46:24"/>
    <x v="15"/>
    <s v="Grant"/>
    <s v="No"/>
    <s v="Disadvantaged Communities; Education; Employment, Labor &amp; Training; Housing, Community and Economic Development"/>
    <s v="Public Agency"/>
    <s v="State"/>
    <s v="Not Required"/>
    <n v="250000000"/>
    <s v="Exactly 13"/>
    <s v="Between $15,000,000 and $20,000,000"/>
    <x v="1"/>
    <s v="Advances &amp; Reimbursement(s)"/>
    <d v="2022-04-01T17:00:00"/>
    <d v="2022-05-02T23:59:00"/>
    <s v="5/2022 - 6/2026"/>
    <n v="44701"/>
    <s v="[{&quot;fiscalYear&quot;:&quot;&quot;,&quot;applicationsSubmitted&quot;:&quot;11&quot;}]"/>
  </r>
  <r>
    <s v="Data Pull 09-28-2022.xlsx"/>
    <n v="7868"/>
    <x v="0"/>
    <d v="2022-02-24T19:44:33"/>
    <x v="8"/>
    <s v="Grant"/>
    <s v="No"/>
    <s v="Science, Technology, and Research &amp; Development"/>
    <s v="Public Agency"/>
    <s v="State"/>
    <s v="Not Required"/>
    <n v="6000000"/>
    <s v="Dependant on number of submissions received, application process, etc."/>
    <s v="Dependant on number of submissions received, application process, etc."/>
    <x v="2"/>
    <s v="Reimbursement(s)"/>
    <d v="2022-01-07T08:00:00"/>
    <d v="2022-03-18T23:59:00"/>
    <s v="7/1/2022-6/30/2024"/>
    <s v="May - June 2022"/>
    <s v="[{&quot;fiscalYear&quot;:&quot;&quot;,&quot;applicationsSubmitted&quot;:&quot;11&quot;}]"/>
  </r>
  <r>
    <s v="Data Pull 09-28-2022.xlsx"/>
    <n v="9932"/>
    <x v="0"/>
    <d v="2022-04-13T00:02:29"/>
    <x v="4"/>
    <s v="Grant"/>
    <s v="No"/>
    <s v="Agriculture; Food &amp; Nutrition"/>
    <s v="Business; Nonprofit"/>
    <s v="Federal and State"/>
    <s v="Not Required"/>
    <n v="31000000"/>
    <s v="Dependant on number of submissions received, application process, etc."/>
    <s v="Dependant on number of submissions received, application process, etc."/>
    <x v="2"/>
    <s v="Reimbursement(s)"/>
    <d v="2022-04-11T07:00:00"/>
    <d v="2022-05-16T18:00:00"/>
    <s v="10/1/22-3/31/25"/>
    <n v="44711"/>
    <s v="[{&quot;fiscalYear&quot;:&quot;&quot;,&quot;applicationsSubmitted&quot;:&quot;11&quot;}]"/>
  </r>
  <r>
    <s v="Data Pull 09-28-2022.xlsx"/>
    <n v="7673"/>
    <x v="0"/>
    <d v="2021-11-19T01:56:59"/>
    <x v="16"/>
    <s v="Grant"/>
    <s v="No"/>
    <s v="Disadvantaged Communities; Education; Employment, Labor &amp; Training; Health &amp; Human Services"/>
    <s v="Nonprofit; Public Agency"/>
    <s v="State"/>
    <n v="1"/>
    <n v="209650000"/>
    <s v="Dependant on number of submissions received, application process, etc."/>
    <s v="Between $1 and $6,000,000"/>
    <x v="1"/>
    <s v="Reimbursement(s)"/>
    <d v="2021-11-19T20:00:00"/>
    <d v="2022-02-11T17:00:00"/>
    <s v="7/1/22-6/30/25"/>
    <n v="44721"/>
    <s v="[{&quot;fiscalYear&quot;:&quot;&quot;,&quot;applicationsSubmitted&quot;:&quot;111&quot;}]"/>
  </r>
  <r>
    <s v="Data Pull 09-28-2022.xlsx"/>
    <n v="5365"/>
    <x v="0"/>
    <d v="2021-09-07T18:08:33"/>
    <x v="14"/>
    <s v="Grant"/>
    <s v="No"/>
    <s v="Disadvantaged Communities; Transportation"/>
    <s v="Public Agency; Tribal Government"/>
    <s v="State"/>
    <n v="0.12"/>
    <n v="17000000"/>
    <s v="Between 60 and 79"/>
    <s v="Between $50,000 and $699,999"/>
    <x v="1"/>
    <s v="Reimbursement(s)"/>
    <d v="2021-09-07T07:00:00"/>
    <d v="2021-10-27T17:00:00"/>
    <s v="approx. 27 months"/>
    <s v="Late Spring 2022"/>
    <s v="[{&quot;fiscalYear&quot;:&quot;&quot;,&quot;applicationsSubmitted&quot;:&quot;111&quot;}]"/>
  </r>
  <r>
    <s v="Data Pull 09-28-2022.xlsx"/>
    <n v="7403"/>
    <x v="0"/>
    <d v="2021-11-01T20:39:45"/>
    <x v="4"/>
    <s v="Grant"/>
    <s v="No"/>
    <s v="Agriculture"/>
    <s v="Nonprofit; Public Agency; Tribal Government"/>
    <s v="State"/>
    <s v="Not Required"/>
    <n v="67500000"/>
    <s v="Between 0 and 270"/>
    <s v="Between $0 and $250,000"/>
    <x v="1"/>
    <s v="Advances &amp; Reimbursement(s)"/>
    <d v="2021-11-01T07:00:00"/>
    <d v="2021-12-31T17:00:00"/>
    <s v="3 years"/>
    <n v="44682"/>
    <s v="[{&quot;fiscalYear&quot;:&quot;&quot;,&quot;applicationsSubmitted&quot;:&quot;12&quot;}]"/>
  </r>
  <r>
    <s v="Data Pull 09-28-2022.xlsx"/>
    <n v="6364"/>
    <x v="0"/>
    <d v="2021-08-13T21:44:32"/>
    <x v="17"/>
    <s v="Grant"/>
    <s v="No"/>
    <s v="Disadvantaged Communities; Health &amp; Human Services; Libraries and Arts"/>
    <s v="Public Agency"/>
    <s v="Federal"/>
    <s v="Not Required"/>
    <n v="500000"/>
    <s v="Dependant on number of submissions received, application process, etc."/>
    <s v="Between $30,000 and $60,000"/>
    <x v="1"/>
    <s v="Advance(s)"/>
    <d v="2021-07-27T07:00:00"/>
    <d v="2021-09-28T17:00:00"/>
    <s v="Fiscal year 21/22"/>
    <n v="44484"/>
    <s v="[{&quot;fiscalYear&quot;:&quot;&quot;,&quot;applicationsSubmitted&quot;:&quot;12&quot;}]"/>
  </r>
  <r>
    <s v="Data Pull 09-28-2022.xlsx"/>
    <n v="7817"/>
    <x v="0"/>
    <d v="2021-12-01T06:02:46"/>
    <x v="3"/>
    <s v="Grant"/>
    <s v="No"/>
    <s v="Environment &amp; Water; Parks &amp; Recreation"/>
    <s v="Public Agency"/>
    <s v="State"/>
    <n v="0.5"/>
    <n v="6000000"/>
    <s v="Dependant on number of submissions received, application process, etc."/>
    <s v="Dependant on number of submissions received, application process, etc."/>
    <x v="2"/>
    <s v="Advances &amp; Reimbursement(s)"/>
    <d v="2021-11-30T08:00:00"/>
    <d v="2022-03-01T17:00:00"/>
    <s v="3 years"/>
    <s v="Autumn 2022"/>
    <s v="[{&quot;fiscalYear&quot;:&quot;&quot;,&quot;applicationsSubmitted&quot;:&quot;12&quot;}]"/>
  </r>
  <r>
    <s v="Data Pull 09-28-2022.xlsx"/>
    <n v="9452"/>
    <x v="0"/>
    <d v="2022-08-31T22:34:02"/>
    <x v="10"/>
    <s v="Grant"/>
    <s v="No"/>
    <s v="Education"/>
    <s v="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2-03-08T08:00:00"/>
    <d v="2022-03-31T17:00:00"/>
    <s v="8/2022 - 6/2024"/>
    <s v="Spring 2022"/>
    <s v="[{&quot;fiscalYear&quot;:&quot;&quot;,&quot;applicationsSubmitted&quot;:&quot;12&quot;}]"/>
  </r>
  <r>
    <s v="Data Pull 09-28-2022.xlsx"/>
    <n v="8030"/>
    <x v="0"/>
    <d v="2022-02-28T17:47:42"/>
    <x v="18"/>
    <s v="Grant"/>
    <s v="No"/>
    <s v="Consumer Protection; Disadvantaged Communities; Education; Housing, Community and Economic Development"/>
    <s v="Nonprofit"/>
    <s v="State"/>
    <s v="Not Required"/>
    <n v="2000000"/>
    <s v="Dependant on number of submissions received, application process, etc."/>
    <s v="Between $1 and $200,000"/>
    <x v="1"/>
    <s v="Advances &amp; Reimbursement(s)"/>
    <d v="2022-02-28T08:00:00"/>
    <d v="2022-04-29T17:00:00"/>
    <s v="Fiscal year 2022-23"/>
    <n v="44743"/>
    <s v="[{&quot;fiscalYear&quot;:&quot;&quot;,&quot;applicationsSubmitted&quot;:&quot;128&quot;}]"/>
  </r>
  <r>
    <s v="Data Pull 09-28-2022.xlsx"/>
    <n v="8150"/>
    <x v="0"/>
    <d v="2022-04-04T18:18:21"/>
    <x v="4"/>
    <s v="Grant"/>
    <s v="No"/>
    <s v="Agriculture; Disadvantaged Communities; Education; Environment &amp; Water"/>
    <s v="Individual; Nonprofit; Public Agency; Tribal Government"/>
    <s v="State"/>
    <s v="Not Required"/>
    <n v="225000"/>
    <s v="Between 1 and 8"/>
    <s v="Between $0 and $225,000"/>
    <x v="1"/>
    <s v="Reimbursement(s)"/>
    <d v="2021-12-15T08:00:00"/>
    <d v="2022-01-28T00:00:00"/>
    <s v="45 days"/>
    <n v="44835"/>
    <s v="[{&quot;fiscalYear&quot;:&quot;&quot;,&quot;applicationsSubmitted&quot;:&quot;13&quot;}]"/>
  </r>
  <r>
    <s v="Data Pull 09-28-2022.xlsx"/>
    <n v="7700"/>
    <x v="0"/>
    <d v="2021-11-22T20:02:58"/>
    <x v="12"/>
    <s v="Grant"/>
    <s v="No"/>
    <s v="Environment &amp; Water"/>
    <s v="Nonprofit; Public Agency"/>
    <s v="State"/>
    <s v="Not Required"/>
    <n v="1135000"/>
    <s v="Dependant on number of submissions received, application process, etc."/>
    <s v="Dependant on number of submissions received, application process, etc."/>
    <x v="2"/>
    <s v="Reimbursement(s)"/>
    <d v="2021-11-22T08:00:00"/>
    <d v="2022-02-04T05:00:00"/>
    <s v="up to 3 FYs"/>
    <n v="44742"/>
    <s v="[{&quot;fiscalYear&quot;:&quot;&quot;,&quot;applicationsSubmitted&quot;:&quot;13&quot;}]"/>
  </r>
  <r>
    <s v="Data Pull 09-28-2022.xlsx"/>
    <n v="8891"/>
    <x v="0"/>
    <d v="2022-02-08T23:26:24"/>
    <x v="19"/>
    <s v="Grant"/>
    <s v="No"/>
    <s v="Housing, Community and Economic Development"/>
    <s v="Public Agency"/>
    <s v="State"/>
    <s v="Not Required"/>
    <n v="50000000"/>
    <s v="Dependant on number of submissions received, application process, etc."/>
    <s v="Dependant on number of submissions received, application process, etc."/>
    <x v="2"/>
    <s v="Advances &amp; Reimbursement(s)"/>
    <d v="2022-02-03T08:00:00"/>
    <d v="2022-03-10T13:00:00"/>
    <n v="44926"/>
    <n v="44552"/>
    <s v="[{&quot;fiscalYear&quot;:&quot;&quot;,&quot;applicationsSubmitted&quot;:&quot;13&quot;}]"/>
  </r>
  <r>
    <s v="Data Pull 09-28-2022.xlsx"/>
    <n v="8705"/>
    <x v="0"/>
    <d v="2022-03-03T18:22:33"/>
    <x v="12"/>
    <s v="Grant"/>
    <s v="No"/>
    <s v="Environment &amp; Water"/>
    <s v="Nonprofit; Public Agency; Tribal Government"/>
    <s v="State"/>
    <s v="Not Required"/>
    <n v="7000000"/>
    <s v="Dependant on number of submissions received, application process, etc."/>
    <s v="Dependant on number of submissions received, application process, etc."/>
    <x v="2"/>
    <s v="Reimbursement(s)"/>
    <d v="2022-01-27T08:00:00"/>
    <d v="2022-03-04T15:00:00"/>
    <s v="3 years"/>
    <s v="Summer 2022"/>
    <s v="[{&quot;fiscalYear&quot;:&quot;&quot;,&quot;applicationsSubmitted&quot;:&quot;13&quot;}]"/>
  </r>
  <r>
    <s v="Data Pull 09-28-2022.xlsx"/>
    <n v="7400"/>
    <x v="0"/>
    <d v="2021-11-01T20:38:53"/>
    <x v="4"/>
    <s v="Grant"/>
    <s v="No"/>
    <s v="Agriculture"/>
    <s v="Business; Individual; Tribal Government"/>
    <s v="State"/>
    <s v="Not Required"/>
    <n v="67500000"/>
    <s v="Between 0 and 675"/>
    <s v="Between $0 and $100,000"/>
    <x v="1"/>
    <s v="Advances &amp; Reimbursement(s)"/>
    <d v="2021-11-01T07:00:00"/>
    <d v="2022-02-25T17:00:00"/>
    <s v="3 years"/>
    <s v="Rolling-Basis"/>
    <s v="[{&quot;fiscalYear&quot;:&quot;&quot;,&quot;applicationsSubmitted&quot;:&quot;1328&quot;}]"/>
  </r>
  <r>
    <s v="Data Pull 09-28-2022.xlsx"/>
    <n v="8039"/>
    <x v="0"/>
    <d v="2022-02-09T21:53:28"/>
    <x v="5"/>
    <s v="Grant"/>
    <s v="No"/>
    <s v="Disadvantaged Communities; Health &amp; Human Services; Law, Justice, and Legal Services"/>
    <s v="Nonprofit"/>
    <s v="Federal and State"/>
    <s v="Not Required"/>
    <n v="13650000"/>
    <s v="Dependant on number of submissions received, application process, etc."/>
    <s v="Between $0 and $300,000"/>
    <x v="1"/>
    <s v="Reimbursement(s)"/>
    <d v="2021-12-10T16:00:00"/>
    <d v="2022-02-09T23:59:00"/>
    <s v="05/01/22 - 04/30/24"/>
    <s v="Spring 2022"/>
    <s v="[{&quot;fiscalYear&quot;:&quot;&quot;,&quot;applicationsSubmitted&quot;:&quot;136&quot;}]"/>
  </r>
  <r>
    <s v="Data Pull 09-28-2022.xlsx"/>
    <n v="9803"/>
    <x v="0"/>
    <d v="2022-04-04T17:31:59"/>
    <x v="5"/>
    <s v="Grant"/>
    <s v="No"/>
    <s v="Consumer Protection; Disadvantaged Communities; Health &amp; Human Services"/>
    <s v="Nonprofit"/>
    <s v="Federal"/>
    <n v="0.2"/>
    <n v="2534828"/>
    <s v="Dependant on number of submissions received, application process, etc."/>
    <s v="Between $1 and $181,059"/>
    <x v="1"/>
    <s v="Reimbursement(s)"/>
    <d v="2022-03-30T15:00:00"/>
    <d v="2022-05-25T23:59:00"/>
    <s v="10/01/22 to 09/30/23"/>
    <n v="44805"/>
    <s v="[{&quot;fiscalYear&quot;:&quot;&quot;,&quot;applicationsSubmitted&quot;:&quot;14&quot;}]"/>
  </r>
  <r>
    <s v="Data Pull 09-28-2022.xlsx"/>
    <n v="7081"/>
    <x v="0"/>
    <d v="2022-01-21T21:10:57"/>
    <x v="20"/>
    <s v="Grant"/>
    <s v="No"/>
    <s v="Law, Justice, and Legal Services"/>
    <s v="Public Agency"/>
    <s v="State"/>
    <s v="Not Required"/>
    <n v="5000000"/>
    <s v="Between 10 and 20"/>
    <s v="Between $250,000 and $1,000,000"/>
    <x v="1"/>
    <s v="Advance(s)"/>
    <d v="2021-10-06T07:00:00"/>
    <d v="2021-11-12T00:00:00"/>
    <s v="Two years"/>
    <n v="44562"/>
    <s v="[{&quot;fiscalYear&quot;:&quot;&quot;,&quot;applicationsSubmitted&quot;:&quot;14&quot;}]"/>
  </r>
  <r>
    <s v="Data Pull 09-28-2022.xlsx"/>
    <n v="10349"/>
    <x v="0"/>
    <d v="2022-05-11T18:38:36"/>
    <x v="21"/>
    <s v="Grant"/>
    <s v="Yes"/>
    <s v="Agriculture; Environment &amp; Water"/>
    <s v="Nonprofit; Public Agency; Tribal Government"/>
    <s v="State"/>
    <s v="Not Required"/>
    <n v="50000000"/>
    <s v="Dependant on number of submissions received, application process, etc."/>
    <s v="Dependant on number of submissions received, application process, etc."/>
    <x v="2"/>
    <s v="Reimbursement(s)"/>
    <d v="2022-02-22T08:00:00"/>
    <d v="2022-04-01T00:00:00"/>
    <s v="Term ends 3/30/2026"/>
    <n v="44697"/>
    <s v="[{&quot;fiscalYear&quot;:&quot;&quot;,&quot;applicationsSubmitted&quot;:&quot;14&quot;}]"/>
  </r>
  <r>
    <s v="Data Pull 09-28-2022.xlsx"/>
    <n v="7129"/>
    <x v="0"/>
    <d v="2021-12-14T17:32:22"/>
    <x v="22"/>
    <s v="Grant"/>
    <s v="No"/>
    <s v="Disadvantaged Communities; Disaster Prevention &amp; Relief; Environment &amp; Water"/>
    <s v="Nonprofit; Public Agency; Tribal Government"/>
    <s v="State"/>
    <s v="Not Required"/>
    <n v="190000000"/>
    <s v="Dependant on number of submissions received, application process, etc."/>
    <s v="Dependant on number of submissions received, application process, etc."/>
    <x v="2"/>
    <s v="Reimbursement(s)"/>
    <d v="2021-10-28T07:00:00"/>
    <d v="2022-01-14T00:00:00"/>
    <s v="by 6/30/2026"/>
    <n v="44593"/>
    <s v="[{&quot;fiscalYear&quot;:&quot;&quot;,&quot;applicationsSubmitted&quot;:&quot;148&quot;}]"/>
  </r>
  <r>
    <s v="Data Pull 09-28-2022.xlsx"/>
    <n v="6772"/>
    <x v="0"/>
    <d v="2022-02-15T20:03:23"/>
    <x v="22"/>
    <s v="Grant"/>
    <s v="No"/>
    <s v="Disadvantaged Communities; Environment &amp; Water"/>
    <s v="Nonprofit; Public Agency; Tribal Government"/>
    <s v="State"/>
    <s v="Not Required"/>
    <n v="152000000"/>
    <s v="Between 0 and 20"/>
    <s v="Between $0 and $7,600,000"/>
    <x v="1"/>
    <s v="Reimbursement(s)"/>
    <d v="2021-12-24T08:00:00"/>
    <d v="2022-02-28T17:00:00"/>
    <s v="12/17/21-2/28/22"/>
    <n v="44681"/>
    <s v="[{&quot;fiscalYear&quot;:&quot;&quot;,&quot;applicationsSubmitted&quot;:&quot;15&quot;}]"/>
  </r>
  <r>
    <s v="Data Pull 09-28-2022.xlsx"/>
    <n v="9071"/>
    <x v="1"/>
    <d v="2022-04-13T14:02:35"/>
    <x v="22"/>
    <s v="Grant"/>
    <s v="No"/>
    <s v="Disadvantaged Communities; Environment &amp; Water"/>
    <s v="Nonprofit; Public Agency; Tribal Government"/>
    <s v="State"/>
    <s v="Not Required"/>
    <n v="202500000"/>
    <s v="Dependant on number of submissions received, application process, etc."/>
    <s v="Between $1,000,000 and $20,000,000"/>
    <x v="1"/>
    <s v="Reimbursement(s)"/>
    <d v="2022-09-01T00:00:00"/>
    <m/>
    <s v="3 years"/>
    <n v="45108"/>
    <s v="[{&quot;fiscalYear&quot;:&quot;&quot;,&quot;applicationsSubmitted&quot;:&quot;15&quot;}]"/>
  </r>
  <r>
    <s v="Data Pull 09-28-2022.xlsx"/>
    <n v="9725"/>
    <x v="0"/>
    <d v="2022-03-18T18:15:25"/>
    <x v="7"/>
    <s v="Grant"/>
    <s v="No"/>
    <s v="Disadvantaged Communities; Education; Employment, Labor &amp; Training; Environment &amp; Water"/>
    <s v="Nonprofit; Public Agency"/>
    <s v="State"/>
    <n v="0.25"/>
    <n v="25946018"/>
    <s v="Exactly 14"/>
    <s v="Between $1,853,285 and $1,853,313"/>
    <x v="1"/>
    <s v="Advances &amp; Reimbursement(s)"/>
    <d v="2022-03-18T18:00:00"/>
    <d v="2022-05-03T23:59:00"/>
    <s v="7/1/2022 - 6/30/2024"/>
    <n v="44713"/>
    <s v="[{&quot;fiscalYear&quot;:&quot;&quot;,&quot;applicationsSubmitted&quot;:&quot;15&quot;}]"/>
  </r>
  <r>
    <s v="Data Pull 09-28-2022.xlsx"/>
    <n v="6826"/>
    <x v="0"/>
    <d v="2021-09-03T19:17:14"/>
    <x v="4"/>
    <s v="Grant"/>
    <s v="No"/>
    <s v="Agriculture; Education; Employment, Labor &amp; Training; Food &amp; Nutrition"/>
    <s v="Nonprofit; Public Agency; Tribal Government"/>
    <s v="State"/>
    <s v="Not Required"/>
    <n v="225000"/>
    <s v="Dependant on number of submissions received, application process, etc."/>
    <s v="Between $2,500 and $190,000"/>
    <x v="1"/>
    <s v="Reimbursement(s)"/>
    <d v="2021-09-03T07:00:00"/>
    <d v="2021-09-30T17:00:00"/>
    <s v="1/1/2022-6/30/2023"/>
    <n v="44531"/>
    <s v="[{&quot;fiscalYear&quot;:&quot;&quot;,&quot;applicationsSubmitted&quot;:&quot;15&quot;}]"/>
  </r>
  <r>
    <s v="Data Pull 09-28-2022.xlsx"/>
    <n v="6685"/>
    <x v="0"/>
    <d v="2022-03-03T18:15:10"/>
    <x v="23"/>
    <s v="Grant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s v="Business; Individual; Nonprofit; Public Agency; Tribal Government"/>
    <s v="State"/>
    <s v="Not Required"/>
    <n v="1800000"/>
    <s v="Between 1 and 18"/>
    <s v="Between $50,000 and $1,800,000"/>
    <x v="1"/>
    <s v="Reimbursement(s)"/>
    <d v="2021-09-09T22:00:00"/>
    <d v="2022-03-10T17:00:00"/>
    <s v="2.5 years"/>
    <n v="44747"/>
    <s v="[{&quot;fiscalYear&quot;:&quot;&quot;,&quot;applicationsSubmitted&quot;:&quot;15&quot;}]"/>
  </r>
  <r>
    <s v="Data Pull 09-28-2022.xlsx"/>
    <n v="8174"/>
    <x v="0"/>
    <d v="2021-12-17T21:36:07"/>
    <x v="17"/>
    <s v="Grant"/>
    <s v="No"/>
    <s v="Libraries and Arts"/>
    <s v="Public Agency"/>
    <s v="State"/>
    <n v="0.2"/>
    <n v="3000000"/>
    <s v="Dependant on number of submissions received, application process, etc."/>
    <s v="Between $50,000 and $100,000"/>
    <x v="1"/>
    <s v="Advances &amp; Reimbursement(s)"/>
    <d v="2021-12-17T08:00:00"/>
    <d v="2022-02-11T11:59:00"/>
    <s v="ends march 2024"/>
    <n v="44621"/>
    <s v="[{&quot;fiscalYear&quot;:&quot;&quot;,&quot;applicationsSubmitted&quot;:&quot;15&quot;}]"/>
  </r>
  <r>
    <s v="Data Pull 09-28-2022.xlsx"/>
    <n v="6895"/>
    <x v="0"/>
    <d v="2022-02-17T19:19:25"/>
    <x v="19"/>
    <s v="Grant"/>
    <s v="No"/>
    <s v="Disaster Prevention &amp; Relief; Housing, Community and Economic Development"/>
    <s v="Nonprofit"/>
    <s v="State"/>
    <s v="Not Required"/>
    <n v="16000000"/>
    <s v="Dependant on number of submissions received, application process, etc."/>
    <s v="Dependant on number of submissions received, application process, etc."/>
    <x v="2"/>
    <s v="Advances &amp; Reimbursement(s)"/>
    <d v="2021-09-15T07:00:00"/>
    <d v="2021-09-30T00:00:00"/>
    <s v="N/A"/>
    <s v="TBD"/>
    <s v="[{&quot;fiscalYear&quot;:&quot;&quot;,&quot;applicationsSubmitted&quot;:&quot;1511&quot;}]"/>
  </r>
  <r>
    <s v="Data Pull 09-28-2022.xlsx"/>
    <n v="8510"/>
    <x v="0"/>
    <d v="2022-02-10T20:18:37"/>
    <x v="24"/>
    <s v="Grant"/>
    <s v="No"/>
    <s v="Employment, Labor &amp; Training"/>
    <s v="Business"/>
    <s v="State"/>
    <s v="Not Required"/>
    <n v="1000000"/>
    <s v="Dependant on number of submissions received, application process, etc."/>
    <s v="Between $250,000 and $500,000"/>
    <x v="1"/>
    <s v="Reimbursement(s)"/>
    <d v="2022-02-11T16:30:00"/>
    <d v="2022-02-15T17:00:00"/>
    <n v="44713"/>
    <n v="44645"/>
    <s v="[{&quot;fiscalYear&quot;:&quot;&quot;,&quot;applicationsSubmitted&quot;:&quot;16&quot;}]"/>
  </r>
  <r>
    <s v="Data Pull 09-28-2022.xlsx"/>
    <n v="9038"/>
    <x v="0"/>
    <d v="2022-02-12T02:31:56"/>
    <x v="16"/>
    <s v="Grant"/>
    <s v="No"/>
    <s v="Disadvantaged Communities; Employment, Labor &amp; Training; Food &amp; Nutrition; Health &amp; Human Services; Housing, Community and Economic Development"/>
    <s v="Nonprofit"/>
    <s v="State"/>
    <s v="Not Required"/>
    <n v="63650000"/>
    <s v="Dependant on number of submissions received, application process, etc."/>
    <s v="Between $1 and $2,750,000"/>
    <x v="1"/>
    <s v="Reimbursement(s)"/>
    <d v="2022-02-11T08:00:00"/>
    <d v="2022-04-08T17:00:00"/>
    <s v="10/1/22-4/30/26"/>
    <n v="44812"/>
    <s v="[{&quot;fiscalYear&quot;:&quot;&quot;,&quot;applicationsSubmitted&quot;:&quot;163&quot;}]"/>
  </r>
  <r>
    <s v="Data Pull 09-28-2022.xlsx"/>
    <n v="2064"/>
    <x v="0"/>
    <d v="2021-08-25T18:38:15"/>
    <x v="25"/>
    <s v="Grant"/>
    <s v="No"/>
    <s v="Disadvantaged Communities; Education; Environment &amp; Water"/>
    <s v="Individual; Nonprofit; Public Agency; Tribal Government"/>
    <s v="State"/>
    <s v="Not Required"/>
    <n v="1500000"/>
    <s v="Dependant on number of submissions received, application process, etc."/>
    <s v="Between $1 and $50,000"/>
    <x v="1"/>
    <s v="Reimbursement(s)"/>
    <d v="2021-08-25T07:00:00"/>
    <d v="2021-11-05T23:59:00"/>
    <s v="up to about 2 years"/>
    <n v="44593"/>
    <s v="[{&quot;fiscalYear&quot;:&quot;&quot;,&quot;applicationsSubmitted&quot;:&quot;168&quot;}]"/>
  </r>
  <r>
    <s v="Data Pull 09-28-2022.xlsx"/>
    <n v="8324"/>
    <x v="0"/>
    <d v="2022-01-03T17:59:28"/>
    <x v="26"/>
    <s v="Grant"/>
    <s v="No"/>
    <s v="Disadvantaged Communities; Health &amp; Human Services"/>
    <s v="Business; Individual; Nonprofit; Public Agency; Tribal Government"/>
    <s v="State"/>
    <s v="Not Required"/>
    <n v="2000000"/>
    <s v="Dependant on number of submissions received, application process, etc."/>
    <s v="Dependant on number of submissions received, application process, etc."/>
    <x v="2"/>
    <s v="Reimbursement(s)"/>
    <d v="2022-01-03T19:00:00"/>
    <d v="2022-02-02T14:00:00"/>
    <s v="7/1/2022 - 6/30/2024"/>
    <n v="44621"/>
    <s v="[{&quot;fiscalYear&quot;:&quot;&quot;,&quot;applicationsSubmitted&quot;:&quot;17&quot;}]"/>
  </r>
  <r>
    <s v="Data Pull 09-28-2022.xlsx"/>
    <n v="7712"/>
    <x v="0"/>
    <d v="2022-03-02T22:30:15"/>
    <x v="9"/>
    <s v="Grant"/>
    <s v="No"/>
    <s v="Energy"/>
    <s v="Nonprofit; Public Agency; Tribal Government"/>
    <s v="State"/>
    <n v="0.3"/>
    <n v="19500000"/>
    <s v="Dependant on number of submissions received, application process, etc."/>
    <s v="Dependant on number of submissions received, application process, etc."/>
    <x v="2"/>
    <s v="Reimbursement(s)"/>
    <d v="2021-11-22T08:00:00"/>
    <d v="2022-01-07T00:00:00"/>
    <s v="Until funds expire"/>
    <n v="44614"/>
    <s v="[{&quot;fiscalYear&quot;:&quot;&quot;,&quot;applicationsSubmitted&quot;:&quot;18&quot;}]"/>
  </r>
  <r>
    <s v="Data Pull 09-28-2022.xlsx"/>
    <n v="9104"/>
    <x v="0"/>
    <d v="2022-02-16T18:28:43"/>
    <x v="27"/>
    <s v="Grant"/>
    <s v="No"/>
    <s v="Disaster Prevention &amp; Relief"/>
    <s v="Nonprofit; Public Agency; Tribal Government"/>
    <s v="Federal"/>
    <n v="0.5"/>
    <n v="1500000"/>
    <s v="Dependant on number of submissions received, application process, etc."/>
    <s v="Between $500 and $20,000"/>
    <x v="1"/>
    <s v="Reimbursement(s)"/>
    <d v="2022-02-16T18:00:00"/>
    <d v="2022-05-04T11:59:00"/>
    <s v="~11 months"/>
    <n v="44774"/>
    <s v="[{&quot;fiscalYear&quot;:&quot;&quot;,&quot;applicationsSubmitted&quot;:&quot;180&quot;}]"/>
  </r>
  <r>
    <s v="Data Pull 09-28-2022.xlsx"/>
    <n v="7039"/>
    <x v="0"/>
    <d v="2022-03-02T22:29:42"/>
    <x v="9"/>
    <s v="Grant"/>
    <s v="No"/>
    <s v="Energy"/>
    <s v="Nonprofit; Public Agency; Tribal Government"/>
    <s v="State"/>
    <n v="0.05"/>
    <n v="6815000"/>
    <s v="Dependant on number of submissions received, application process, etc."/>
    <s v="Dependant on number of submissions received, application process, etc."/>
    <x v="2"/>
    <s v="Reimbursement(s)"/>
    <d v="2021-10-01T07:00:00"/>
    <d v="2021-12-02T17:00:00"/>
    <s v="Until funds expire"/>
    <n v="44562"/>
    <s v="[{&quot;fiscalYear&quot;:&quot;&quot;,&quot;applicationsSubmitted&quot;:&quot;19&quot;}]"/>
  </r>
  <r>
    <s v="Data Pull 09-28-2022.xlsx"/>
    <n v="9674"/>
    <x v="0"/>
    <d v="2022-03-18T21:10:57"/>
    <x v="28"/>
    <s v="Grant"/>
    <s v="Yes"/>
    <s v="Disadvantaged Communities; Environment &amp; Water; Housing, Community and Economic Development; Parks &amp; Recreation"/>
    <s v="Nonprofit; Public Agency; Tribal Government"/>
    <s v="State"/>
    <s v="Not Required"/>
    <n v="6795000"/>
    <s v="Dependant on number of submissions received, application process, etc."/>
    <s v="Dependant on number of submissions received, application process, etc."/>
    <x v="2"/>
    <s v="Advances &amp; Reimbursement(s)"/>
    <d v="2022-03-28T15:00:00"/>
    <d v="2022-05-06T12:00:00"/>
    <s v="Spent by: 01.01.28"/>
    <n v="44896"/>
    <s v="[{&quot;fiscalYear&quot;:&quot;&quot;,&quot;applicationsSubmitted&quot;:&quot;19&quot;}]"/>
  </r>
  <r>
    <s v="Data Pull 09-28-2022.xlsx"/>
    <n v="6640"/>
    <x v="0"/>
    <d v="2022-04-08T19:52:32"/>
    <x v="29"/>
    <s v="Grant"/>
    <s v="No"/>
    <s v="Housing, Community and Economic Development"/>
    <s v="Nonprofit; Public Agency"/>
    <s v="Federal"/>
    <n v="1"/>
    <n v="12634701"/>
    <s v="Dependant on number of submissions received, application process, etc."/>
    <s v="Dependant on number of submissions received, application process, etc."/>
    <x v="2"/>
    <s v="Advances &amp; Reimbursement(s)"/>
    <d v="2021-08-18T07:00:00"/>
    <d v="2021-10-29T00:00:00"/>
    <s v="24 months"/>
    <n v="44531"/>
    <s v="[{&quot;fiscalYear&quot;:&quot;&quot;,&quot;applicationsSubmitted&quot;:&quot;19&quot;}]"/>
  </r>
  <r>
    <s v="Data Pull 09-28-2022.xlsx"/>
    <n v="10427"/>
    <x v="0"/>
    <d v="2022-05-26T21:22:56"/>
    <x v="21"/>
    <s v="Grant"/>
    <s v="Yes"/>
    <s v="Agriculture; Environment &amp; Water"/>
    <s v="Nonprofit; Public Agency; Tribal Government"/>
    <s v="State"/>
    <n v="0.25"/>
    <n v="65417876"/>
    <s v="Dependant on number of submissions received, application process, etc."/>
    <s v="Dependant on number of submissions received, application process, etc."/>
    <x v="2"/>
    <s v="Other"/>
    <d v="2021-04-29T07:00:00"/>
    <d v="2021-09-10T00:00:00"/>
    <s v="2 years"/>
    <n v="44516"/>
    <s v="[{&quot;fiscalYear&quot;:&quot;&quot;,&quot;applicationsSubmitted&quot;:&quot;19&quot;}]"/>
  </r>
  <r>
    <s v="Data Pull 09-28-2022.xlsx"/>
    <n v="9785"/>
    <x v="0"/>
    <d v="2022-04-01T18:29:57"/>
    <x v="1"/>
    <s v="Grant"/>
    <s v="Yes"/>
    <s v="Disadvantaged Communities; Employment, Labor &amp; Training; Housing, Community and Economic Development; Law, Justice, and Legal Services; Veterans &amp; Military"/>
    <s v="Business; Nonprofit; Public Agency"/>
    <s v="Federal and State"/>
    <s v="Not Required"/>
    <n v="1200000"/>
    <s v="Exactly 1"/>
    <n v="1200000"/>
    <x v="0"/>
    <s v="Other"/>
    <d v="2022-03-28T07:00:00"/>
    <d v="2022-04-25T15:00:00"/>
    <s v="6/1/2022- 12/31/2023"/>
    <n v="44713"/>
    <s v="[{&quot;fiscalYear&quot;:&quot;&quot;,&quot;applicationsSubmitted&quot;:&quot;2&quot;}]"/>
  </r>
  <r>
    <s v="Data Pull 09-28-2022.xlsx"/>
    <n v="7012"/>
    <x v="0"/>
    <d v="2021-09-30T23:42:41"/>
    <x v="30"/>
    <s v="Grant"/>
    <s v="No"/>
    <s v="Disadvantaged Communities; Housing, Community and Economic Development; Veterans &amp; Military"/>
    <s v="Nonprofit"/>
    <s v="State"/>
    <s v="Not Required"/>
    <n v="3000000"/>
    <s v="Exactly 1"/>
    <n v="3000000"/>
    <x v="0"/>
    <s v="Reimbursement(s)"/>
    <d v="2021-10-01T19:00:00"/>
    <d v="2021-12-01T17:00:00"/>
    <s v="36 months"/>
    <n v="44592"/>
    <s v="[{&quot;fiscalYear&quot;:&quot;&quot;,&quot;applicationsSubmitted&quot;:&quot;2&quot;}]"/>
  </r>
  <r>
    <s v="Data Pull 09-28-2022.xlsx"/>
    <n v="8843"/>
    <x v="0"/>
    <d v="2022-02-03T17:48:48"/>
    <x v="17"/>
    <s v="Grant"/>
    <s v="No"/>
    <s v="Libraries and Arts"/>
    <s v="Business; Individual; Nonprofit"/>
    <s v="State"/>
    <s v="Not Required"/>
    <n v="3144000"/>
    <s v="Exactly 1"/>
    <n v="3144000"/>
    <x v="0"/>
    <s v="Reimbursement(s)"/>
    <d v="2022-02-03T08:00:00"/>
    <d v="2022-03-04T17:00:00"/>
    <s v="Until June 30, 2025"/>
    <n v="44634"/>
    <s v="[{&quot;fiscalYear&quot;:&quot;&quot;,&quot;applicationsSubmitted&quot;:&quot;2&quot;}]"/>
  </r>
  <r>
    <s v="Data Pull 09-28-2022.xlsx"/>
    <n v="9839"/>
    <x v="0"/>
    <d v="2022-04-04T20:41:07"/>
    <x v="17"/>
    <s v="Grant"/>
    <s v="No"/>
    <s v="Education; Libraries and Arts"/>
    <s v="Nonprofit; Public Agency"/>
    <s v="State"/>
    <s v="Not Required"/>
    <n v="6400000"/>
    <s v="Exactly 1"/>
    <n v="6399998"/>
    <x v="0"/>
    <s v="Advance(s)"/>
    <d v="2022-04-04T21:00:00"/>
    <d v="2022-04-28T12:00:00"/>
    <s v="4/2022-6/30/2023"/>
    <n v="44693"/>
    <s v="[{&quot;fiscalYear&quot;:&quot;&quot;,&quot;applicationsSubmitted&quot;:&quot;2&quot;}]"/>
  </r>
  <r>
    <s v="Data Pull 09-28-2022.xlsx"/>
    <n v="8696"/>
    <x v="0"/>
    <d v="2022-01-27T17:03:35"/>
    <x v="5"/>
    <s v="Grant"/>
    <s v="No"/>
    <s v="Consumer Protection; Education; Law, Justice, and Legal Services"/>
    <s v="Public Agency"/>
    <s v="Federal"/>
    <s v="Not Required"/>
    <n v="400000"/>
    <s v="Dependant on number of submissions received, application process, etc."/>
    <s v="Between $0 and $200,000"/>
    <x v="1"/>
    <s v="Reimbursement(s)"/>
    <d v="2022-01-26T16:00:00"/>
    <d v="2022-03-23T17:00:00"/>
    <s v="06/01/22 - 05/31/23"/>
    <n v="44680"/>
    <s v="[{&quot;fiscalYear&quot;:&quot;&quot;,&quot;applicationsSubmitted&quot;:&quot;2&quot;}]"/>
  </r>
  <r>
    <s v="Data Pull 09-28-2022.xlsx"/>
    <n v="6802"/>
    <x v="0"/>
    <d v="2021-09-02T17:15:22"/>
    <x v="2"/>
    <s v="Grant"/>
    <s v="Yes"/>
    <s v="Health &amp; Human Services"/>
    <s v="Nonprofit; Public Agency"/>
    <s v="State"/>
    <s v="Not Required"/>
    <n v="605000"/>
    <s v="Exactly 1"/>
    <s v="Between $1 and $605,000"/>
    <x v="1"/>
    <s v="Reimbursement(s)"/>
    <d v="2021-08-09T07:00:00"/>
    <d v="2021-10-06T17:00:00"/>
    <s v="1/1/2022-4/30/2023"/>
    <n v="44529"/>
    <s v="[{&quot;fiscalYear&quot;:&quot;&quot;,&quot;applicationsSubmitted&quot;:&quot;2&quot;}]"/>
  </r>
  <r>
    <s v="Data Pull 09-28-2022.xlsx"/>
    <n v="6646"/>
    <x v="0"/>
    <d v="2021-08-18T19:51:56"/>
    <x v="4"/>
    <s v="Grant"/>
    <s v="No"/>
    <s v="Agriculture; Disadvantaged Communities; Environment &amp; Water; Food &amp; Nutrition; Health &amp; Human Services; Science, Technology, and Research &amp; Development"/>
    <s v="Business; Individual; Nonprofit; Public Agency; Tribal Government"/>
    <s v="State"/>
    <s v="Not Required"/>
    <n v="200000"/>
    <s v="Dependant on number of submissions received, application process, etc."/>
    <s v="Dependant on number of submissions received, application process, etc."/>
    <x v="2"/>
    <s v="Reimbursement(s)"/>
    <d v="2021-08-18T07:00:00"/>
    <d v="2021-09-01T00:00:00"/>
    <s v="Two years"/>
    <n v="44484"/>
    <s v="[{&quot;fiscalYear&quot;:&quot;&quot;,&quot;applicationsSubmitted&quot;:&quot;2&quot;}]"/>
  </r>
  <r>
    <s v="Data Pull 09-28-2022.xlsx"/>
    <n v="8126"/>
    <x v="0"/>
    <d v="2022-02-18T01:45:02"/>
    <x v="9"/>
    <s v="Grant"/>
    <s v="No"/>
    <s v="Energy"/>
    <s v="Business; Individual; Nonprofit; Public Agency; Tribal Government"/>
    <s v="State"/>
    <n v="0.2"/>
    <n v="2000000"/>
    <s v="Dependant on number of submissions received, application process, etc."/>
    <s v="Dependant on number of submissions received, application process, etc."/>
    <x v="2"/>
    <s v="Reimbursement(s)"/>
    <d v="2021-12-14T08:00:00"/>
    <d v="2022-03-08T23:59:00"/>
    <s v="Until funds expire"/>
    <s v="Week of April 4 2022"/>
    <s v="[{&quot;fiscalYear&quot;:&quot;&quot;,&quot;applicationsSubmitted&quot;:&quot;2&quot;}]"/>
  </r>
  <r>
    <s v="Data Pull 09-28-2022.xlsx"/>
    <n v="9920"/>
    <x v="0"/>
    <d v="2022-05-11T22:20:19"/>
    <x v="31"/>
    <s v="Grant"/>
    <s v="No"/>
    <s v="Disadvantaged Communities; Energy; Health &amp; Human Services"/>
    <s v="Nonprofit"/>
    <s v="State"/>
    <s v="Not Required"/>
    <n v="23370000"/>
    <s v="Dependant on number of submissions received, application process, etc."/>
    <s v="Dependant on number of submissions received, application process, etc."/>
    <x v="2"/>
    <s v="Reimbursement(s)"/>
    <d v="2022-04-08T07:00:00"/>
    <d v="2022-05-17T17:00:00"/>
    <s v="7/1/2022 - 6/30/2024"/>
    <n v="44729"/>
    <s v="[{&quot;fiscalYear&quot;:&quot;&quot;,&quot;applicationsSubmitted&quot;:&quot;2&quot;}]"/>
  </r>
  <r>
    <s v="Data Pull 09-28-2022.xlsx"/>
    <n v="8351"/>
    <x v="0"/>
    <d v="2022-01-04T01:44:23"/>
    <x v="32"/>
    <s v="Grant"/>
    <s v="No"/>
    <s v="Disadvantaged Communities; Education; Health &amp; Human Services"/>
    <s v="Individual"/>
    <s v="Other"/>
    <s v="Not Required"/>
    <n v="500000"/>
    <s v="Dependant on number of submissions received, application process, etc."/>
    <s v="Dependant on number of submissions received, application process, etc."/>
    <x v="2"/>
    <s v="Advance(s)"/>
    <d v="2022-01-04T01:00:00"/>
    <d v="2022-02-22T17:00:00"/>
    <s v="1 year"/>
    <n v="44652"/>
    <s v="[{&quot;fiscalYear&quot;:&quot;&quot;,&quot;applicationsSubmitted&quot;:&quot;20&quot;}]"/>
  </r>
  <r>
    <s v="Data Pull 09-28-2022.xlsx"/>
    <n v="6337"/>
    <x v="0"/>
    <d v="2021-09-07T17:29:42"/>
    <x v="4"/>
    <s v="Grant"/>
    <s v="No"/>
    <s v="Agriculture; Disadvantaged Communities; Education; Employment, Labor &amp; Training; Environment &amp; Water; Food &amp; Nutrition; Science, Technology, and Research &amp; Development"/>
    <s v="Business; Nonprofit; Public Agency; Tribal Government"/>
    <s v="Federal"/>
    <s v="Not Required"/>
    <n v="22000000"/>
    <s v="Between 100000 and 500000"/>
    <s v="Dependant on number of submissions received, application process, etc."/>
    <x v="2"/>
    <s v="Advances &amp; Reimbursement(s)"/>
    <d v="2021-09-07T07:00:00"/>
    <d v="2021-10-08T17:00:00"/>
    <s v="11/1/2022-04/30/2025"/>
    <s v="Fall 2022"/>
    <s v="[{&quot;fiscalYear&quot;:&quot;&quot;,&quot;applicationsSubmitted&quot;:&quot;200&quot;}]"/>
  </r>
  <r>
    <s v="Data Pull 09-28-2022.xlsx"/>
    <n v="8774"/>
    <x v="0"/>
    <d v="2022-02-23T00:02:05"/>
    <x v="33"/>
    <s v="Grant"/>
    <s v="Yes"/>
    <s v="Education"/>
    <s v="Public Agency"/>
    <s v="State"/>
    <s v="Not Required"/>
    <n v="3500000"/>
    <s v="Between 30 and 35"/>
    <n v="100000"/>
    <x v="0"/>
    <s v="Advances &amp; Reimbursement(s)"/>
    <d v="2022-02-01T08:00:00"/>
    <d v="2022-03-07T17:00:00"/>
    <s v="12-24 months"/>
    <n v="44680"/>
    <s v="[{&quot;fiscalYear&quot;:&quot;&quot;,&quot;applicationsSubmitted&quot;:&quot;21&quot;}]"/>
  </r>
  <r>
    <s v="Data Pull 09-28-2022.xlsx"/>
    <n v="7111"/>
    <x v="0"/>
    <d v="2022-02-28T23:30:31"/>
    <x v="19"/>
    <s v="Grant"/>
    <s v="No"/>
    <s v="Disadvantaged Communities; Science, Technology, and Research &amp; Development"/>
    <s v="Nonprofit; Public Agency"/>
    <s v="State"/>
    <s v="Not Required"/>
    <n v="2500000"/>
    <s v="Exactly 10"/>
    <n v="250000"/>
    <x v="0"/>
    <s v="Reimbursement(s)"/>
    <d v="2021-10-11T07:00:00"/>
    <d v="2021-12-16T17:00:00"/>
    <s v="5 Years"/>
    <n v="44593"/>
    <s v="[{&quot;fiscalYear&quot;:&quot;&quot;,&quot;applicationsSubmitted&quot;:&quot;22&quot;}]"/>
  </r>
  <r>
    <s v="Data Pull 09-28-2022.xlsx"/>
    <n v="8462"/>
    <x v="0"/>
    <d v="2022-03-09T01:26:01"/>
    <x v="4"/>
    <s v="Grant"/>
    <s v="No"/>
    <s v="Animal Services"/>
    <s v="Nonprofit; Public Agency"/>
    <s v="State"/>
    <s v="Not Required"/>
    <n v="488000"/>
    <s v="Dependant on number of submissions received, application process, etc."/>
    <s v="Between $25,000 and $50,000"/>
    <x v="1"/>
    <s v="Reimbursement(s)"/>
    <d v="2022-01-07T08:00:00"/>
    <d v="2022-01-28T05:00:00"/>
    <s v="12 months"/>
    <n v="44652"/>
    <s v="[{&quot;fiscalYear&quot;:&quot;&quot;,&quot;applicationsSubmitted&quot;:&quot;22&quot;}]"/>
  </r>
  <r>
    <s v="Data Pull 09-28-2022.xlsx"/>
    <n v="6769"/>
    <x v="0"/>
    <d v="2022-02-28T23:47:38"/>
    <x v="9"/>
    <s v="Grant"/>
    <s v="No"/>
    <s v="Energy"/>
    <s v="Business"/>
    <s v="State"/>
    <n v="0.5"/>
    <n v="6000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Until funds expire"/>
    <n v="44582"/>
    <s v="[{&quot;fiscalYear&quot;:&quot;&quot;,&quot;applicationsSubmitted&quot;:&quot;22&quot;}]"/>
  </r>
  <r>
    <s v="Data Pull 09-28-2022.xlsx"/>
    <n v="7144"/>
    <x v="0"/>
    <d v="2021-12-01T16:21:08"/>
    <x v="4"/>
    <s v="Grant"/>
    <s v="No"/>
    <s v="Agriculture; Environment &amp; Water; Food &amp; Nutrition; Science, Technology, and Research &amp; Development"/>
    <s v="Individual; Nonprofit; Public Agency; Tribal Government"/>
    <s v="Other"/>
    <s v="Not Required"/>
    <n v="2500000"/>
    <s v="Dependant on number of submissions received, application process, etc."/>
    <s v="Dependant on number of submissions received, application process, etc."/>
    <x v="2"/>
    <s v="Reimbursement(s)"/>
    <d v="2021-12-01T08:00:00"/>
    <d v="2022-01-31T00:00:00"/>
    <s v="Up to 3 years"/>
    <s v="Approx. May 15, 2022"/>
    <s v="[{&quot;fiscalYear&quot;:&quot;&quot;,&quot;applicationsSubmitted&quot;:&quot;23&quot;}]"/>
  </r>
  <r>
    <s v="Data Pull 09-28-2022.xlsx"/>
    <n v="8366"/>
    <x v="0"/>
    <d v="2022-01-04T02:06:31"/>
    <x v="32"/>
    <s v="Grant"/>
    <s v="No"/>
    <s v="Disadvantaged Communities; Education; Health &amp; Human Services"/>
    <s v="Individual"/>
    <s v="State"/>
    <s v="Not Required"/>
    <n v="12000"/>
    <s v="Dependant on number of submissions received, application process, etc."/>
    <s v="Dependant on number of submissions received, application process, etc."/>
    <x v="2"/>
    <s v="Advance(s)"/>
    <d v="2022-01-03T08:00:00"/>
    <d v="2022-02-22T17:00:00"/>
    <s v="1 year"/>
    <n v="44652"/>
    <s v="[{&quot;fiscalYear&quot;:&quot;&quot;,&quot;applicationsSubmitted&quot;:&quot;23&quot;}]"/>
  </r>
  <r>
    <s v="Data Pull 09-28-2022.xlsx"/>
    <n v="7574"/>
    <x v="0"/>
    <d v="2022-03-01T16:59:28"/>
    <x v="7"/>
    <s v="Grant"/>
    <s v="Yes"/>
    <s v="Disadvantaged Communities; Environment &amp; Water"/>
    <s v="Public Agency; Tribal Government"/>
    <s v="State"/>
    <s v="Not Required"/>
    <n v="1250000"/>
    <s v="Dependant on number of submissions received, application process, etc."/>
    <s v="Dependant on number of submissions received, application process, etc."/>
    <x v="2"/>
    <s v="Reimbursement(s)"/>
    <d v="2022-03-01T08:00:00"/>
    <d v="2022-04-05T11:59:00"/>
    <s v="NTP - 10/31/2024"/>
    <n v="44774"/>
    <s v="[{&quot;fiscalYear&quot;:&quot;&quot;,&quot;applicationsSubmitted&quot;:&quot;23&quot;}]"/>
  </r>
  <r>
    <s v="Data Pull 09-28-2022.xlsx"/>
    <n v="9845"/>
    <x v="0"/>
    <d v="2022-04-19T20:45:51"/>
    <x v="29"/>
    <s v="Grant"/>
    <s v="No"/>
    <s v="Housing, Community and Economic Development"/>
    <s v="Nonprofit; Public Agency; Tribal Government"/>
    <s v="State"/>
    <n v="0.5"/>
    <n v="57000000"/>
    <s v="Dependant on number of submissions received, application process, etc."/>
    <s v="Dependant on number of submissions received, application process, etc."/>
    <x v="2"/>
    <s v="Advance(s)"/>
    <d v="2022-04-05T07:00:00"/>
    <d v="2022-05-25T16:00:00"/>
    <s v="expend by 2037"/>
    <n v="44805"/>
    <s v="[{&quot;fiscalYear&quot;:&quot;&quot;,&quot;applicationsSubmitted&quot;:&quot;23&quot;}]"/>
  </r>
  <r>
    <s v="Data Pull 09-28-2022.xlsx"/>
    <n v="6418"/>
    <x v="0"/>
    <d v="2021-09-09T22:48:23"/>
    <x v="23"/>
    <s v="Grant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s v="Business; Individual; Nonprofit; Public Agency; Tribal Government"/>
    <s v="State"/>
    <s v="Not Required"/>
    <n v="3750000"/>
    <s v="Between 1 and 30"/>
    <s v="Between $50,000 and $3,750,000"/>
    <x v="1"/>
    <s v="Reimbursement(s)"/>
    <d v="2021-09-09T07:00:00"/>
    <d v="2021-12-09T05:00:00"/>
    <s v="2.5years"/>
    <n v="44649"/>
    <s v="[{&quot;fiscalYear&quot;:&quot;&quot;,&quot;applicationsSubmitted&quot;:&quot;24&quot;}]"/>
  </r>
  <r>
    <s v="Data Pull 09-28-2022.xlsx"/>
    <n v="7003"/>
    <x v="0"/>
    <d v="2021-10-04T18:19:28"/>
    <x v="19"/>
    <s v="Grant"/>
    <s v="No"/>
    <s v="Housing, Community and Economic Development"/>
    <s v="Public Agency"/>
    <s v="State"/>
    <s v="Not Required"/>
    <n v="35000000"/>
    <s v="Dependant on number of submissions received, application process, etc."/>
    <s v="Dependant on number of submissions received, application process, etc."/>
    <x v="2"/>
    <s v="Advance(s)"/>
    <d v="2021-10-04T07:00:00"/>
    <d v="2021-12-13T23:59:00"/>
    <s v="One year"/>
    <n v="44562"/>
    <s v="[{&quot;fiscalYear&quot;:&quot;&quot;,&quot;applicationsSubmitted&quot;:&quot;24&quot;}]"/>
  </r>
  <r>
    <s v="Data Pull 09-28-2022.xlsx"/>
    <n v="7829"/>
    <x v="0"/>
    <d v="2021-12-02T19:28:24"/>
    <x v="27"/>
    <s v="Grant"/>
    <s v="No"/>
    <s v="Disadvantaged Communities; Disaster Prevention &amp; Relief; Education; Environment &amp; Water"/>
    <s v="Nonprofit; Public Agency; Tribal Government"/>
    <s v="State"/>
    <s v="Not Required"/>
    <n v="120000000"/>
    <s v="Dependant on number of submissions received, application process, etc."/>
    <s v="Dependant on number of submissions received, application process, etc."/>
    <x v="2"/>
    <s v="Advances &amp; Reimbursement(s)"/>
    <d v="2021-12-08T14:00:00"/>
    <d v="2022-02-09T15:00:00"/>
    <n v="46096"/>
    <n v="44713"/>
    <s v="[{&quot;fiscalYear&quot;:&quot;&quot;,&quot;applicationsSubmitted&quot;:&quot;240&quot;}]"/>
  </r>
  <r>
    <s v="Data Pull 09-28-2022.xlsx"/>
    <n v="8465"/>
    <x v="0"/>
    <d v="2022-03-10T17:36:20"/>
    <x v="4"/>
    <s v="Grant"/>
    <s v="No"/>
    <s v="Health &amp; Human Services"/>
    <s v="Nonprofit; Public Agency"/>
    <s v="State"/>
    <s v="Not Required"/>
    <n v="250000"/>
    <s v="Dependant on number of submissions received, application process, etc."/>
    <s v="Between $7,500 and $22,500"/>
    <x v="1"/>
    <s v="Advance(s)"/>
    <d v="2022-02-01T08:00:00"/>
    <d v="2022-02-28T05:00:00"/>
    <s v="12 months"/>
    <n v="44652"/>
    <s v="[{&quot;fiscalYear&quot;:&quot;&quot;,&quot;applicationsSubmitted&quot;:&quot;26&quot;}]"/>
  </r>
  <r>
    <s v="Data Pull 09-28-2022.xlsx"/>
    <n v="7108"/>
    <x v="0"/>
    <d v="2022-02-17T19:28:32"/>
    <x v="19"/>
    <s v="Grant"/>
    <s v="No"/>
    <s v="Disadvantaged Communities; Disaster Prevention &amp; Relief; Employment, Labor &amp; Training; Housing, Community and Economic Development"/>
    <s v="Public Agency"/>
    <s v="State"/>
    <s v="Not Required"/>
    <n v="50000000"/>
    <s v="Dependant on number of submissions received, application process, etc."/>
    <s v="Dependant on number of submissions received, application process, etc."/>
    <x v="2"/>
    <s v="Advances &amp; Reimbursement(s)"/>
    <d v="2021-10-11T07:00:00"/>
    <d v="2021-11-30T17:00:00"/>
    <n v="44926"/>
    <n v="44552"/>
    <s v="[{&quot;fiscalYear&quot;:&quot;&quot;,&quot;applicationsSubmitted&quot;:&quot;26&quot;}]"/>
  </r>
  <r>
    <s v="Data Pull 09-28-2022.xlsx"/>
    <n v="7763"/>
    <x v="0"/>
    <d v="2022-02-18T01:47:21"/>
    <x v="9"/>
    <s v="Grant"/>
    <s v="No"/>
    <s v="Energy"/>
    <s v="Business; Individual; Nonprofit; Public Agency; Tribal Government"/>
    <s v="State"/>
    <n v="0.25"/>
    <n v="8500000"/>
    <s v="Dependant on number of submissions received, application process, etc."/>
    <s v="Dependant on number of submissions received, application process, etc."/>
    <x v="2"/>
    <s v="Reimbursement(s)"/>
    <d v="2021-11-24T08:00:00"/>
    <d v="2022-02-18T23:59:00"/>
    <s v="Until funds expire"/>
    <n v="44683"/>
    <s v="[{&quot;fiscalYear&quot;:&quot;&quot;,&quot;applicationsSubmitted&quot;:&quot;26&quot;}]"/>
  </r>
  <r>
    <s v="Data Pull 09-28-2022.xlsx"/>
    <n v="9677"/>
    <x v="0"/>
    <d v="2022-03-18T17:16:03"/>
    <x v="3"/>
    <s v="Grant"/>
    <s v="No"/>
    <s v="Environment &amp; Water; Parks &amp; Recreation"/>
    <s v="Public Agency"/>
    <s v="State"/>
    <n v="0.1"/>
    <n v="2500000"/>
    <s v="Exactly 20"/>
    <s v="Dependant on number of submissions received, application process, etc."/>
    <x v="2"/>
    <s v="Reimbursement(s)"/>
    <d v="2022-03-16T07:00:00"/>
    <d v="2022-04-29T17:00:00"/>
    <s v="20 months"/>
    <s v="August"/>
    <s v="[{&quot;fiscalYear&quot;:&quot;&quot;,&quot;applicationsSubmitted&quot;:&quot;26&quot;}]"/>
  </r>
  <r>
    <s v="Data Pull 09-28-2022.xlsx"/>
    <n v="6919"/>
    <x v="0"/>
    <d v="2022-02-07T18:01:49"/>
    <x v="17"/>
    <s v="Grant"/>
    <s v="No"/>
    <s v="Disadvantaged Communities; Libraries and Arts"/>
    <s v="Public Agency"/>
    <s v="State"/>
    <n v="0.5"/>
    <n v="439000000"/>
    <s v="Dependant on number of submissions received, application process, etc."/>
    <s v="Between $0 and $10,000,000"/>
    <x v="1"/>
    <s v="Advances &amp; Reimbursement(s)"/>
    <d v="2022-02-07T08:00:00"/>
    <d v="2022-03-21T12:00:00"/>
    <s v="Apr 2022 - Mar 2026"/>
    <s v="Spring 2022"/>
    <s v="[{&quot;fiscalYear&quot;:&quot;&quot;,&quot;applicationsSubmitted&quot;:&quot;278&quot;}]"/>
  </r>
  <r>
    <s v="Data Pull 09-28-2022.xlsx"/>
    <n v="6937"/>
    <x v="0"/>
    <d v="2021-10-05T23:38:35"/>
    <x v="17"/>
    <s v="Grant"/>
    <s v="No"/>
    <s v="Disadvantaged Communities; Disaster Prevention &amp; Relief; Education; Libraries and Arts"/>
    <s v="Public Agency"/>
    <s v="State"/>
    <n v="0.2"/>
    <n v="2700000"/>
    <s v="Dependant on number of submissions received, application process, etc."/>
    <s v="Between $50,000 and $250,000"/>
    <x v="1"/>
    <s v="Advance(s)"/>
    <d v="2021-09-20T07:00:00"/>
    <d v="2021-11-15T17:00:00"/>
    <s v="Jan, 2022-Mar, 2024"/>
    <s v="January, 2022"/>
    <s v="[{&quot;fiscalYear&quot;:&quot;&quot;,&quot;applicationsSubmitted&quot;:&quot;28&quot;}]"/>
  </r>
  <r>
    <s v="Data Pull 09-28-2022.xlsx"/>
    <n v="8123"/>
    <x v="0"/>
    <d v="2022-02-18T01:46:35"/>
    <x v="9"/>
    <s v="Grant"/>
    <s v="No"/>
    <s v="Energy"/>
    <s v="Business; Individual; Nonprofit; Public Agency; Tribal Government"/>
    <s v="State"/>
    <n v="0.2"/>
    <n v="4800000"/>
    <s v="Dependant on number of submissions received, application process, etc."/>
    <s v="Dependant on number of submissions received, application process, etc."/>
    <x v="2"/>
    <s v="Reimbursement(s)"/>
    <d v="2021-12-14T08:00:00"/>
    <d v="2022-03-11T23:59:00"/>
    <s v="Until funds expire"/>
    <s v="Week of May 16, 2022"/>
    <s v="[{&quot;fiscalYear&quot;:&quot;&quot;,&quot;applicationsSubmitted&quot;:&quot;28&quot;}]"/>
  </r>
  <r>
    <s v="Data Pull 09-28-2022.xlsx"/>
    <n v="6574"/>
    <x v="0"/>
    <d v="2022-03-01T23:18:20"/>
    <x v="34"/>
    <s v="Grant"/>
    <s v="No"/>
    <s v="Law, Justice, and Legal Services"/>
    <s v="Nonprofit"/>
    <s v="State"/>
    <s v="Not Required"/>
    <n v="2000000"/>
    <s v="Dependant on number of submissions received, application process, etc."/>
    <s v="Dependant on number of submissions received, application process, etc."/>
    <x v="2"/>
    <s v="Advances &amp; Reimbursement(s)"/>
    <d v="2021-08-06T07:00:00"/>
    <d v="2021-09-20T17:00:00"/>
    <s v="24 months"/>
    <n v="44512"/>
    <s v="[{&quot;fiscalYear&quot;:&quot;&quot;,&quot;applicationsSubmitted&quot;:&quot;29&quot;}]"/>
  </r>
  <r>
    <s v="Data Pull 09-28-2022.xlsx"/>
    <n v="9671"/>
    <x v="0"/>
    <d v="2022-03-18T21:13:03"/>
    <x v="28"/>
    <s v="Grant"/>
    <s v="Yes"/>
    <s v="Disadvantaged Communities; Environment &amp; Water; Housing, Community and Economic Development; Parks &amp; Recreation"/>
    <s v="Nonprofit; Public Agency; Tribal Government"/>
    <s v="State"/>
    <s v="Not Required"/>
    <n v="3136200"/>
    <s v="Dependant on number of submissions received, application process, etc."/>
    <s v="Dependant on number of submissions received, application process, etc."/>
    <x v="2"/>
    <s v="Advances &amp; Reimbursement(s)"/>
    <d v="2022-03-28T15:00:00"/>
    <d v="2022-05-06T12:00:00"/>
    <s v="Spent by: 01.01.28"/>
    <n v="44896"/>
    <s v="[{&quot;fiscalYear&quot;:&quot;&quot;,&quot;applicationsSubmitted&quot;:&quot;29&quot;}]"/>
  </r>
  <r>
    <s v="Data Pull 09-28-2022.xlsx"/>
    <n v="7319"/>
    <x v="0"/>
    <d v="2021-10-27T17:28:00"/>
    <x v="4"/>
    <s v="Grant"/>
    <s v="No"/>
    <s v="Agriculture"/>
    <s v="Nonprofit; Public Agency"/>
    <s v="State"/>
    <s v="Not Required"/>
    <n v="4000000"/>
    <s v="Between 15 and 30"/>
    <s v="Between $0 and $120,000"/>
    <x v="1"/>
    <s v="Reimbursement(s)"/>
    <d v="2021-10-27T07:00:00"/>
    <d v="2021-11-24T17:00:00"/>
    <s v="4 years"/>
    <n v="44531"/>
    <s v="[{&quot;fiscalYear&quot;:&quot;&quot;,&quot;applicationsSubmitted&quot;:&quot;3&quot;}]"/>
  </r>
  <r>
    <s v="Data Pull 09-28-2022.xlsx"/>
    <n v="7424"/>
    <x v="0"/>
    <d v="2021-11-02T18:02:37"/>
    <x v="7"/>
    <s v="Grant"/>
    <s v="Yes"/>
    <s v="Environment &amp; Water"/>
    <s v="Public Agency"/>
    <s v="State"/>
    <n v="1"/>
    <n v="1500000"/>
    <s v="Dependant on number of submissions received, application process, etc."/>
    <s v="Between $0 and $750,000"/>
    <x v="1"/>
    <s v="Reimbursement(s)"/>
    <d v="2021-11-02T07:00:00"/>
    <d v="2022-02-01T23:59:00"/>
    <s v="1/1/2022 - 6/30/2024"/>
    <n v="44896"/>
    <s v="[{&quot;fiscalYear&quot;:&quot;&quot;,&quot;applicationsSubmitted&quot;:&quot;3&quot;}]"/>
  </r>
  <r>
    <s v="Data Pull 09-28-2022.xlsx"/>
    <n v="7739"/>
    <x v="0"/>
    <d v="2021-11-23T22:33:55"/>
    <x v="29"/>
    <s v="Grant"/>
    <s v="No"/>
    <s v="Housing, Community and Economic Development"/>
    <s v="Nonprofit"/>
    <s v="Federal"/>
    <s v="Not Required"/>
    <n v="3000000"/>
    <s v="Dependant on number of submissions received, application process, etc."/>
    <s v="Dependant on number of submissions received, application process, etc."/>
    <x v="2"/>
    <s v="Reimbursement(s)"/>
    <d v="2021-11-23T08:00:00"/>
    <d v="2021-12-14T00:00:00"/>
    <s v="36 Months"/>
    <s v="March, 2022"/>
    <s v="[{&quot;fiscalYear&quot;:&quot;&quot;,&quot;applicationsSubmitted&quot;:&quot;3&quot;}]"/>
  </r>
  <r>
    <s v="Data Pull 09-28-2022.xlsx"/>
    <n v="7880"/>
    <x v="0"/>
    <d v="2021-12-29T00:44:42"/>
    <x v="8"/>
    <s v="Grant"/>
    <s v="No"/>
    <s v="Education; Law, Justice, and Legal Services"/>
    <s v="Public Agency"/>
    <s v="State"/>
    <s v="Not Required"/>
    <n v="2000000"/>
    <s v="Dependant on number of submissions received, application process, etc."/>
    <s v="Dependant on number of submissions received, application process, etc."/>
    <x v="2"/>
    <s v="Reimbursement(s)"/>
    <d v="2022-01-07T08:00:00"/>
    <d v="2022-02-23T17:00:00"/>
    <s v="7/1/2022-6/30/2023"/>
    <s v="May - June 2022"/>
    <s v="[{&quot;fiscalYear&quot;:&quot;&quot;,&quot;applicationsSubmitted&quot;:&quot;3&quot;}]"/>
  </r>
  <r>
    <s v="Data Pull 09-28-2022.xlsx"/>
    <n v="7709"/>
    <x v="0"/>
    <d v="2022-02-18T01:48:05"/>
    <x v="9"/>
    <s v="Grant"/>
    <s v="No"/>
    <s v="Energy"/>
    <s v="Business; Individual; Nonprofit; Public Agency; Tribal Government"/>
    <s v="State"/>
    <s v="Not Required"/>
    <n v="1500000"/>
    <s v="Dependant on number of submissions received, application process, etc."/>
    <s v="Dependant on number of submissions received, application process, etc."/>
    <x v="2"/>
    <s v="Reimbursement(s)"/>
    <d v="2021-11-22T08:00:00"/>
    <d v="2022-02-25T23:59:00"/>
    <s v="Until funds expire"/>
    <n v="44660"/>
    <s v="[{&quot;fiscalYear&quot;:&quot;&quot;,&quot;applicationsSubmitted&quot;:&quot;3&quot;}]"/>
  </r>
  <r>
    <s v="Data Pull 09-28-2022.xlsx"/>
    <n v="10433"/>
    <x v="0"/>
    <d v="2022-05-26T21:24:01"/>
    <x v="21"/>
    <s v="Grant"/>
    <s v="No"/>
    <s v="Agriculture; Environment &amp; Water"/>
    <s v="Nonprofit; Public Agency; Tribal Government"/>
    <s v="State"/>
    <n v="0.1"/>
    <n v="571487"/>
    <s v="Dependant on number of submissions received, application process, etc."/>
    <s v="Dependant on number of submissions received, application process, etc."/>
    <x v="2"/>
    <s v="Reimbursement(s)"/>
    <d v="2021-04-28T07:00:00"/>
    <d v="2021-09-10T00:00:00"/>
    <s v="2 years"/>
    <n v="44516"/>
    <s v="[{&quot;fiscalYear&quot;:&quot;&quot;,&quot;applicationsSubmitted&quot;:&quot;3&quot;}]"/>
  </r>
  <r>
    <s v="Data Pull 09-28-2022.xlsx"/>
    <n v="9680"/>
    <x v="0"/>
    <d v="2022-03-18T17:16:40"/>
    <x v="3"/>
    <s v="Grant"/>
    <s v="No"/>
    <s v="Environment &amp; Water; Parks &amp; Recreation"/>
    <s v="Public Agency"/>
    <s v="Federal"/>
    <s v="Not Required"/>
    <n v="1000000"/>
    <s v="Exactly 20"/>
    <s v="Between $0 and $120,000"/>
    <x v="1"/>
    <s v="Reimbursement(s)"/>
    <d v="2022-03-16T07:00:00"/>
    <d v="2022-04-29T17:00:00"/>
    <s v="1 Year"/>
    <s v="August"/>
    <s v="[{&quot;fiscalYear&quot;:&quot;&quot;,&quot;applicationsSubmitted&quot;:&quot;30&quot;}]"/>
  </r>
  <r>
    <s v="Data Pull 09-28-2022.xlsx"/>
    <n v="9053"/>
    <x v="0"/>
    <d v="2022-02-15T03:39:18"/>
    <x v="16"/>
    <s v="Grant"/>
    <s v="No"/>
    <s v="Disadvantaged Communities; Employment, Labor &amp; Training; Health &amp; Human Services; Housing, Community and Economic Development; Law, Justice, and Legal Services"/>
    <s v="Public Agency; Tribal Government"/>
    <s v="State"/>
    <n v="0.01"/>
    <n v="143436700"/>
    <s v="Dependant on number of submissions received, application process, etc."/>
    <s v="Between $1 and $20,000,000"/>
    <x v="1"/>
    <s v="Reimbursement(s)"/>
    <d v="2022-02-14T08:00:00"/>
    <d v="2022-05-02T17:00:00"/>
    <s v="9/1/22-6/1/26"/>
    <n v="44756"/>
    <s v="[{&quot;fiscalYear&quot;:&quot;&quot;,&quot;applicationsSubmitted&quot;:&quot;30&quot;}]"/>
  </r>
  <r>
    <s v="Data Pull 09-28-2022.xlsx"/>
    <n v="6148"/>
    <x v="0"/>
    <d v="2021-12-31T17:44:55"/>
    <x v="28"/>
    <s v="Grant"/>
    <s v="No"/>
    <s v="Disadvantaged Communities; Disaster Prevention &amp; Relief; Environment &amp; Water"/>
    <s v="Nonprofit; Public Agency; Tribal Government"/>
    <s v="State"/>
    <s v="Not Required"/>
    <n v="25000000"/>
    <s v="Dependant on number of submissions received, application process, etc."/>
    <s v="Dependant on number of submissions received, application process, etc."/>
    <x v="2"/>
    <s v="Advances &amp; Reimbursement(s)"/>
    <d v="2022-01-03T08:00:00"/>
    <d v="2022-01-31T00:00:00"/>
    <s v="Spent by: 01/01/2028"/>
    <n v="44713"/>
    <s v="[{&quot;fiscalYear&quot;:&quot;&quot;,&quot;applicationsSubmitted&quot;:&quot;30&quot;}]"/>
  </r>
  <r>
    <s v="Data Pull 09-28-2022.xlsx"/>
    <n v="6625"/>
    <x v="0"/>
    <d v="2022-03-02T22:33:28"/>
    <x v="5"/>
    <s v="Grant"/>
    <s v="No"/>
    <s v="Disadvantaged Communities; Disaster Prevention &amp; Relief; Health &amp; Human Services; Housing, Community and Economic Development"/>
    <s v="Nonprofit"/>
    <s v="State"/>
    <s v="Not Required"/>
    <n v="38000000"/>
    <s v="Between 1 and 12"/>
    <s v="Between $2,250,000 and $5,000,000"/>
    <x v="1"/>
    <s v="Reimbursement(s)"/>
    <d v="2021-08-17T07:00:00"/>
    <d v="2021-10-18T17:00:00"/>
    <s v="01/01/22 - 12/31/26"/>
    <n v="44545"/>
    <s v="[{&quot;fiscalYear&quot;:&quot;&quot;,&quot;applicationsSubmitted&quot;:&quot;31&quot;}]"/>
  </r>
  <r>
    <s v="Data Pull 09-28-2022.xlsx"/>
    <n v="7132"/>
    <x v="0"/>
    <d v="2021-10-13T22:31:01"/>
    <x v="17"/>
    <s v="Grant"/>
    <s v="No"/>
    <s v="Libraries and Arts"/>
    <s v="Public Agency"/>
    <s v="Federal"/>
    <s v="Not Required"/>
    <n v="400000"/>
    <s v="Dependant on number of submissions received, application process, etc."/>
    <s v="Between $5,000 and $20,000"/>
    <x v="1"/>
    <s v="Advances &amp; Reimbursement(s)"/>
    <d v="2021-10-13T07:00:00"/>
    <d v="2021-11-04T17:00:00"/>
    <s v="12/2021-8/2022"/>
    <n v="44531"/>
    <s v="[{&quot;fiscalYear&quot;:&quot;&quot;,&quot;applicationsSubmitted&quot;:&quot;31&quot;}]"/>
  </r>
  <r>
    <s v="Data Pull 09-28-2022.xlsx"/>
    <n v="7676"/>
    <x v="0"/>
    <d v="2021-11-19T16:03:32"/>
    <x v="7"/>
    <s v="Grant"/>
    <s v="No"/>
    <s v="Environment &amp; Water"/>
    <s v="Public Agency"/>
    <s v="State"/>
    <s v="Not Required"/>
    <n v="6050000"/>
    <s v="Dependant on number of submissions received, application process, etc."/>
    <s v="Dependant on number of submissions received, application process, etc."/>
    <x v="2"/>
    <s v="Reimbursement(s)"/>
    <d v="2021-11-19T08:00:00"/>
    <d v="2022-01-13T23:59:00"/>
    <s v="6/30/22 - 6/29/23"/>
    <n v="44652"/>
    <s v="[{&quot;fiscalYear&quot;:&quot;&quot;,&quot;applicationsSubmitted&quot;:&quot;31&quot;}]"/>
  </r>
  <r>
    <s v="Data Pull 09-28-2022.xlsx"/>
    <n v="7877"/>
    <x v="0"/>
    <d v="2021-12-29T00:45:38"/>
    <x v="8"/>
    <s v="Grant"/>
    <s v="No"/>
    <s v="Law, Justice, and Legal Services"/>
    <s v="Public Agency"/>
    <s v="State"/>
    <s v="Not Required"/>
    <n v="12000000"/>
    <s v="Dependant on number of submissions received, application process, etc."/>
    <s v="Dependant on number of submissions received, application process, etc."/>
    <x v="2"/>
    <s v="Reimbursement(s)"/>
    <d v="2022-01-07T08:00:00"/>
    <d v="2022-02-23T17:00:00"/>
    <s v="7/1/2022-6/30/2023"/>
    <s v="May - June 2022"/>
    <s v="[{&quot;fiscalYear&quot;:&quot;&quot;,&quot;applicationsSubmitted&quot;:&quot;31&quot;}]"/>
  </r>
  <r>
    <s v="Data Pull 09-28-2022.xlsx"/>
    <n v="9341"/>
    <x v="0"/>
    <d v="2022-04-19T20:42:21"/>
    <x v="29"/>
    <s v="Loan"/>
    <s v="No"/>
    <s v="Housing, Community and Economic Development"/>
    <s v="Business; Individual; Nonprofit; Public Agency; Tribal Government"/>
    <s v="State"/>
    <s v="Not Required"/>
    <n v="800000000"/>
    <s v="Dependant on number of submissions received, application process, etc."/>
    <s v="Dependant on number of submissions received, application process, etc."/>
    <x v="2"/>
    <s v="Advance(s)"/>
    <d v="2022-03-03T08:00:00"/>
    <d v="2022-04-08T00:00:00"/>
    <s v="See STD Agreement"/>
    <s v="June 20, 2022."/>
    <s v="[{&quot;fiscalYear&quot;:&quot;&quot;,&quot;applicationsSubmitted&quot;:&quot;31&quot;}]"/>
  </r>
  <r>
    <s v="Data Pull 09-28-2022.xlsx"/>
    <n v="9371"/>
    <x v="0"/>
    <d v="2022-03-04T00:46:15"/>
    <x v="35"/>
    <s v="Grant"/>
    <s v="No"/>
    <s v="Disadvantaged Communities; Health &amp; Human Services; Housing, Community and Economic Development"/>
    <s v="Public Agency"/>
    <s v="State"/>
    <s v="Not Required"/>
    <n v="15000000"/>
    <s v="Dependant on number of submissions received, application process, etc."/>
    <s v="Dependant on number of submissions received, application process, etc."/>
    <x v="2"/>
    <s v="Advance(s)"/>
    <d v="2022-03-03T08:00:00"/>
    <d v="2022-04-30T17:00:00"/>
    <n v="46203"/>
    <n v="44741"/>
    <s v="[{&quot;fiscalYear&quot;:&quot;&quot;,&quot;applicationsSubmitted&quot;:&quot;32&quot;}]"/>
  </r>
  <r>
    <s v="Data Pull 09-28-2022.xlsx"/>
    <n v="9731"/>
    <x v="0"/>
    <d v="2022-03-18T19:31:09"/>
    <x v="10"/>
    <s v="Grant"/>
    <s v="No"/>
    <s v="Disadvantaged Communities; Disaster Prevention &amp; Relief; Education; Environment &amp; Water; Food &amp; Nutrition; Health &amp; Human Services"/>
    <s v="Public Agency"/>
    <s v="Federal and 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2-03-18T07:00:00"/>
    <d v="2022-03-19T17:00:00"/>
    <s v="2022-2023"/>
    <s v="Spring 2022"/>
    <s v="[{&quot;fiscalYear&quot;:&quot;&quot;,&quot;applicationsSubmitted&quot;:&quot;33&quot;}]"/>
  </r>
  <r>
    <s v="Data Pull 09-28-2022.xlsx"/>
    <n v="6247"/>
    <x v="0"/>
    <d v="2021-08-30T17:55:43"/>
    <x v="12"/>
    <s v="Grant"/>
    <s v="No"/>
    <s v="Environment &amp; Water"/>
    <s v="Individual; 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1-08-30T17:00:00"/>
    <d v="2021-09-30T15:00:00"/>
    <s v="3 years"/>
    <n v="44562"/>
    <s v="[{&quot;fiscalYear&quot;:&quot;&quot;,&quot;applicationsSubmitted&quot;:&quot;34&quot;}]"/>
  </r>
  <r>
    <s v="Data Pull 09-28-2022.xlsx"/>
    <n v="8666"/>
    <x v="0"/>
    <d v="2022-03-08T23:34:13"/>
    <x v="5"/>
    <s v="Grant"/>
    <s v="No"/>
    <s v="Disaster Prevention &amp; Relief"/>
    <s v="Nonprofit; Public Agency"/>
    <s v="State"/>
    <s v="Not Required"/>
    <n v="500000"/>
    <s v="Dependant on number of submissions received, application process, etc."/>
    <s v="Dependant on number of submissions received, application process, etc."/>
    <x v="2"/>
    <s v="Advances &amp; Reimbursement(s)"/>
    <d v="2022-01-25T16:00:00"/>
    <d v="2022-03-15T17:00:00"/>
    <s v="06/01/22 - 12/31/23"/>
    <n v="44743"/>
    <s v="[{&quot;fiscalYear&quot;:&quot;&quot;,&quot;applicationsSubmitted&quot;:&quot;34&quot;}]"/>
  </r>
  <r>
    <s v="Data Pull 09-28-2022.xlsx"/>
    <n v="7060"/>
    <x v="0"/>
    <d v="2021-10-05T00:32:23"/>
    <x v="16"/>
    <s v="Grant"/>
    <s v="No"/>
    <s v="Disadvantaged Communities; Law, Justice, and Legal Services"/>
    <s v="Public Agency"/>
    <s v="State"/>
    <s v="Not Required"/>
    <n v="148500000"/>
    <s v="Between 0 and 58"/>
    <s v="Between $1,528 and $12,720,246"/>
    <x v="1"/>
    <s v="Advance(s)"/>
    <d v="2021-10-05T01:00:00"/>
    <d v="2022-01-14T17:00:00"/>
    <s v="3/1/2022 - 3/1/2025"/>
    <n v="44602"/>
    <s v="[{&quot;fiscalYear&quot;:&quot;&quot;,&quot;applicationsSubmitted&quot;:&quot;35&quot;}]"/>
  </r>
  <r>
    <s v="Data Pull 09-28-2022.xlsx"/>
    <n v="8222"/>
    <x v="0"/>
    <d v="2022-02-15T17:51:23"/>
    <x v="27"/>
    <s v="Grant"/>
    <s v="No"/>
    <s v="Environment &amp; Water"/>
    <s v="Business; Individual; Nonprofit; Public Agency; Tribal Government"/>
    <s v="State"/>
    <s v="Not Required"/>
    <n v="120000000"/>
    <s v="Dependant on number of submissions received, application process, etc."/>
    <s v="Between $750,000 and $5,000,000"/>
    <x v="1"/>
    <s v="Advances &amp; Reimbursement(s)"/>
    <d v="2022-01-03T08:00:00"/>
    <d v="2022-03-04T15:00:00"/>
    <s v="Proposals due 3/4/22"/>
    <s v="Spring 2022"/>
    <s v="[{&quot;fiscalYear&quot;:&quot;&quot;,&quot;applicationsSubmitted&quot;:&quot;35&quot;}]"/>
  </r>
  <r>
    <s v="Data Pull 09-28-2022.xlsx"/>
    <n v="4112"/>
    <x v="0"/>
    <d v="2021-10-04T18:31:38"/>
    <x v="22"/>
    <s v="Grant"/>
    <s v="No"/>
    <s v="Disadvantaged Communities; Disaster Prevention &amp; Relief; Environment &amp; Water"/>
    <s v="Nonprofit; Public Agency; Tribal Government"/>
    <s v="State"/>
    <n v="0.25"/>
    <n v="50400000"/>
    <s v="Dependant on number of submissions received, application process, etc."/>
    <s v="Dependant on number of submissions received, application process, etc."/>
    <x v="2"/>
    <s v="Reimbursement(s)"/>
    <d v="2021-09-27T07:00:00"/>
    <d v="2021-10-27T17:00:00"/>
    <n v="46203"/>
    <s v="Summer 2022"/>
    <s v="[{&quot;fiscalYear&quot;:&quot;&quot;,&quot;applicationsSubmitted&quot;:&quot;35&quot;}]"/>
  </r>
  <r>
    <s v="Data Pull 09-28-2022.xlsx"/>
    <n v="7153"/>
    <x v="0"/>
    <d v="2021-10-15T17:37:25"/>
    <x v="5"/>
    <s v="Grant"/>
    <s v="No"/>
    <s v="Consumer Protection; Disaster Prevention &amp; Relief"/>
    <s v="Nonprofit"/>
    <s v="State"/>
    <s v="Not Required"/>
    <n v="47500000"/>
    <s v="Dependant on number of submissions received, application process, etc."/>
    <s v="Between $0 and $200,000"/>
    <x v="1"/>
    <s v="Advances &amp; Reimbursement(s)"/>
    <d v="2021-10-15T07:00:00"/>
    <d v="2021-11-19T17:00:00"/>
    <s v="01/01/22 - 12/31/23"/>
    <n v="44562"/>
    <s v="[{&quot;fiscalYear&quot;:&quot;&quot;,&quot;applicationsSubmitted&quot;:&quot;353&quot;}]"/>
  </r>
  <r>
    <s v="Data Pull 09-28-2022.xlsx"/>
    <n v="9413"/>
    <x v="0"/>
    <d v="2022-03-07T19:14:36"/>
    <x v="10"/>
    <s v="Grant"/>
    <s v="No"/>
    <s v="Disadvantaged Communities; Disaster Prevention &amp; Relief; Education; Environment &amp; Water; Health &amp; Human Services; Housing, Community and Economic Development; Veterans &amp; Military"/>
    <s v="Nonprofit; Public Agency; Tribal Government"/>
    <s v="Federal and State"/>
    <n v="0.24"/>
    <n v="27999997"/>
    <s v="Dependant on number of submissions received, application process, etc."/>
    <s v="Dependant on number of submissions received, application process, etc."/>
    <x v="2"/>
    <s v="Reimbursement(s)"/>
    <d v="2022-03-07T08:00:00"/>
    <d v="2022-03-08T00:00:00"/>
    <s v="8/22 - 6/23"/>
    <s v="Spring 2022"/>
    <s v="[{&quot;fiscalYear&quot;:&quot;&quot;,&quot;applicationsSubmitted&quot;:&quot;36&quot;}]"/>
  </r>
  <r>
    <s v="Data Pull 09-28-2022.xlsx"/>
    <n v="6622"/>
    <x v="0"/>
    <d v="2021-08-17T22:52:14"/>
    <x v="5"/>
    <s v="Grant"/>
    <s v="Yes"/>
    <s v="Agriculture; Consumer Protection; Disadvantaged Communities; Disaster Prevention &amp; Relief; Energy; Environment &amp; Water; Health &amp; Human Services; Housing, Community and Economic Development; Parks &amp; Recreation; Transportation"/>
    <s v="Business; Nonprofit; Public Agency; Tribal Government"/>
    <s v="Federal"/>
    <n v="0.25"/>
    <n v="1160000000"/>
    <s v="Dependant on number of submissions received, application process, etc."/>
    <s v="Dependant on number of submissions received, application process, etc."/>
    <x v="2"/>
    <s v="Reimbursement(s)"/>
    <d v="2021-08-17T07:00:00"/>
    <d v="2021-12-01T23:59:00"/>
    <s v="36 Months"/>
    <s v="Approx August 2022"/>
    <s v="[{&quot;fiscalYear&quot;:&quot;&quot;,&quot;applicationsSubmitted&quot;:&quot;37&quot;}]"/>
  </r>
  <r>
    <s v="Data Pull 09-28-2022.xlsx"/>
    <n v="8639"/>
    <x v="0"/>
    <d v="2022-01-24T21:04:50"/>
    <x v="36"/>
    <s v="Grant"/>
    <s v="No"/>
    <s v="Disadvantaged Communities; Employment, Labor &amp; Training; Housing, Community and Economic Development; Veterans &amp; Military"/>
    <s v="Nonprofit; Public Agency; Tribal Government"/>
    <s v="State"/>
    <s v="Not Required"/>
    <n v="5000000"/>
    <s v="Between 0 and 0"/>
    <s v="Between $25,000 and $250,000"/>
    <x v="1"/>
    <s v="Advance(s)"/>
    <d v="2022-01-24T11:00:00"/>
    <d v="2022-02-04T04:00:00"/>
    <s v="12 months"/>
    <n v="44621"/>
    <s v="[{&quot;fiscalYear&quot;:&quot;&quot;,&quot;applicationsSubmitted&quot;:&quot;373&quot;}]"/>
  </r>
  <r>
    <s v="Data Pull 09-28-2022.xlsx"/>
    <n v="6823"/>
    <x v="0"/>
    <d v="2021-09-03T23:03:20"/>
    <x v="3"/>
    <s v="Grant"/>
    <s v="No"/>
    <s v="Disadvantaged Communities; Education; Employment, Labor &amp; Training; Environment &amp; Water; Parks &amp; Recreation; Science, Technology, and Research &amp; Development"/>
    <s v="Nonprofit; Public Agency; Tribal Government"/>
    <s v="State"/>
    <s v="Not Required"/>
    <n v="57000000"/>
    <s v="Dependant on number of submissions received, application process, etc."/>
    <s v="Dependant on number of submissions received, application process, etc."/>
    <x v="2"/>
    <s v="Advances &amp; Reimbursement(s)"/>
    <d v="2021-09-03T07:00:00"/>
    <d v="2021-10-08T16:59:00"/>
    <s v="Approx. 4 years."/>
    <s v="Spring 2022"/>
    <s v="[{&quot;fiscalYear&quot;:&quot;&quot;,&quot;applicationsSubmitted&quot;:&quot;386&quot;}]"/>
  </r>
  <r>
    <s v="Data Pull 09-28-2022.xlsx"/>
    <n v="6619"/>
    <x v="0"/>
    <d v="2021-08-16T18:39:55"/>
    <x v="37"/>
    <s v="Grant"/>
    <s v="Yes"/>
    <s v="Environment &amp; Water"/>
    <s v="Nonprofit; Public Agency"/>
    <s v="State"/>
    <s v="Not Required"/>
    <n v="18000000"/>
    <s v="Dependant on number of submissions received, application process, etc."/>
    <s v="Dependant on number of submissions received, application process, etc."/>
    <x v="2"/>
    <s v="Advances &amp; Reimbursement(s)"/>
    <d v="2021-08-16T07:00:00"/>
    <d v="2021-09-10T17:00:00"/>
    <n v="46112"/>
    <n v="44593"/>
    <s v="[{&quot;fiscalYear&quot;:&quot;&quot;,&quot;applicationsSubmitted&quot;:&quot;39&quot;}]"/>
  </r>
  <r>
    <s v="Data Pull 09-28-2022.xlsx"/>
    <n v="7301"/>
    <x v="0"/>
    <d v="2022-02-26T00:08:23"/>
    <x v="35"/>
    <s v="Grant"/>
    <s v="Yes"/>
    <s v="Disadvantaged Communities; Health &amp; Human Services; Housing, Community and Economic Development"/>
    <s v="Public Agency"/>
    <s v="State"/>
    <s v="Not Required"/>
    <n v="47000000"/>
    <s v="Dependant on number of submissions received, application process, etc."/>
    <s v="Dependant on number of submissions received, application process, etc."/>
    <x v="2"/>
    <s v="Advance(s)"/>
    <d v="2021-10-29T07:00:00"/>
    <d v="2021-12-31T00:00:00"/>
    <s v="100% by 06/30/2024"/>
    <n v="44621"/>
    <s v="[{&quot;fiscalYear&quot;:&quot;&quot;,&quot;applicationsSubmitted&quot;:&quot;39&quot;}]"/>
  </r>
  <r>
    <s v="Data Pull 09-28-2022.xlsx"/>
    <n v="9833"/>
    <x v="0"/>
    <d v="2022-04-04T17:26:10"/>
    <x v="17"/>
    <s v="Grant"/>
    <s v="No"/>
    <s v="Education; Environment &amp; Water; Libraries and Arts; Parks &amp; Recreation"/>
    <s v="Public Agency"/>
    <s v="State"/>
    <s v="Not Required"/>
    <n v="750000"/>
    <s v="Dependant on number of submissions received, application process, etc."/>
    <s v="Dependant on number of submissions received, application process, etc."/>
    <x v="2"/>
    <s v="Advance(s)"/>
    <d v="2022-04-04T21:00:00"/>
    <d v="2022-04-27T12:00:00"/>
    <n v="45473"/>
    <s v="Mid-May, 2022"/>
    <s v="[{&quot;fiscalYear&quot;:&quot;&quot;,&quot;applicationsSubmitted&quot;:&quot;39&quot;}]"/>
  </r>
  <r>
    <s v="Data Pull 09-28-2022.xlsx"/>
    <n v="7814"/>
    <x v="0"/>
    <d v="2021-12-01T01:47:30"/>
    <x v="0"/>
    <s v="Grant"/>
    <s v="No"/>
    <s v="Disadvantaged Communities; Education; Health &amp; Human Services"/>
    <s v="Nonprofit"/>
    <s v="State"/>
    <s v="Not Required"/>
    <n v="3000000"/>
    <s v="Exactly 6"/>
    <s v="Between $50,000 and $3,000,000"/>
    <x v="1"/>
    <s v="Advances &amp; Reimbursement(s)"/>
    <d v="2021-11-30T08:00:00"/>
    <d v="2021-12-03T00:00:00"/>
    <s v="12/1/2021-3/30/2021"/>
    <n v="44543"/>
    <s v="[{&quot;fiscalYear&quot;:&quot;&quot;,&quot;applicationsSubmitted&quot;:&quot;4&quot;}]"/>
  </r>
  <r>
    <s v="Data Pull 09-28-2022.xlsx"/>
    <n v="6610"/>
    <x v="0"/>
    <d v="2021-11-17T23:35:11"/>
    <x v="29"/>
    <s v="Grant; Loan"/>
    <s v="No"/>
    <s v="Housing, Community and Economic Development"/>
    <s v="Nonprofit; Public Agency; Tribal Government"/>
    <s v="State"/>
    <s v="Not Required"/>
    <n v="103000000"/>
    <s v="Dependant on number of submissions received, application process, etc."/>
    <s v="Dependant on number of submissions received, application process, etc."/>
    <x v="2"/>
    <s v="Advances &amp; Reimbursement(s)"/>
    <d v="2021-08-13T07:00:00"/>
    <d v="2021-11-18T00:00:00"/>
    <s v="See std agreement"/>
    <s v="See std agreement"/>
    <s v="[{&quot;fiscalYear&quot;:&quot;&quot;,&quot;applicationsSubmitted&quot;:&quot;40&quot;}]"/>
  </r>
  <r>
    <s v="Data Pull 09-28-2022.xlsx"/>
    <n v="8360"/>
    <x v="0"/>
    <d v="2022-01-04T02:02:38"/>
    <x v="32"/>
    <s v="Grant"/>
    <s v="No"/>
    <s v="Disadvantaged Communities; Education; Health &amp; Human Services"/>
    <s v="Individual"/>
    <s v="State"/>
    <s v="Not Required"/>
    <n v="70000"/>
    <s v="Dependant on number of submissions received, application process, etc."/>
    <s v="Dependant on number of submissions received, application process, etc."/>
    <x v="2"/>
    <s v="Advance(s)"/>
    <d v="2022-01-03T08:00:00"/>
    <d v="2022-02-22T17:00:00"/>
    <s v="1 year"/>
    <n v="44652"/>
    <s v="[{&quot;fiscalYear&quot;:&quot;&quot;,&quot;applicationsSubmitted&quot;:&quot;40&quot;}]"/>
  </r>
  <r>
    <s v="Data Pull 09-28-2022.xlsx"/>
    <n v="9728"/>
    <x v="0"/>
    <d v="2022-03-18T19:24:52"/>
    <x v="10"/>
    <s v="Grant"/>
    <s v="No"/>
    <s v="Employment, Labor &amp; Training"/>
    <s v="Public Agency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2-03-18T07:00:00"/>
    <d v="2022-03-19T17:00:00"/>
    <s v="Spring 22-June 2024"/>
    <s v="Spring 2022"/>
    <s v="[{&quot;fiscalYear&quot;:&quot;&quot;,&quot;applicationsSubmitted&quot;:&quot;40&quot;}]"/>
  </r>
  <r>
    <s v="Data Pull 09-28-2022.xlsx"/>
    <n v="7901"/>
    <x v="0"/>
    <d v="2022-03-21T20:28:43"/>
    <x v="3"/>
    <s v="Grant"/>
    <s v="No"/>
    <s v="Environment &amp; Water; Law, Justice, and Legal Services; Parks &amp; Recreation"/>
    <s v="Public Agency"/>
    <s v="State"/>
    <s v="Not Required"/>
    <n v="11500000"/>
    <s v="Exactly 40"/>
    <s v="Dependant on number of submissions received, application process, etc."/>
    <x v="2"/>
    <s v="Reimbursement(s)"/>
    <d v="2021-12-09T08:00:00"/>
    <d v="2021-12-31T00:00:00"/>
    <s v="Continuous"/>
    <s v="Contingent"/>
    <s v="[{&quot;fiscalYear&quot;:&quot;&quot;,&quot;applicationsSubmitted&quot;:&quot;40&quot;}]"/>
  </r>
  <r>
    <s v="Data Pull 09-28-2022.xlsx"/>
    <n v="8576"/>
    <x v="0"/>
    <d v="2022-01-19T22:30:47"/>
    <x v="6"/>
    <s v="Grant"/>
    <s v="No"/>
    <s v="Agriculture; Disadvantaged Communities; Disaster Prevention &amp; Relief; Education; Employment, Labor &amp; Training; Environment &amp; Water; Food &amp; Nutrition; Health &amp; Human Services; Housing, Community and Economic Development; Law, Justice, and Legal Services; Libraries and Arts; Parks &amp; Recreation; Science, Technology, and Research &amp; Development; Transportation; Veterans &amp; Military"/>
    <s v="Nonprofit; Public Agency; Tribal Government"/>
    <s v="State"/>
    <s v="Not Required"/>
    <n v="4156514"/>
    <s v="Dependant on number of submissions received, application process, etc."/>
    <s v="Between $0 and $20,000"/>
    <x v="1"/>
    <s v="Advance(s)"/>
    <d v="2022-01-19T08:00:00"/>
    <d v="2022-03-09T23:59:00"/>
    <s v="7/1/22-6/30/23"/>
    <s v="Summer 2022"/>
    <s v="[{&quot;fiscalYear&quot;:&quot;&quot;,&quot;applicationsSubmitted&quot;:&quot;417&quot;}]"/>
  </r>
  <r>
    <s v="Data Pull 09-28-2022.xlsx"/>
    <n v="8567"/>
    <x v="0"/>
    <d v="2022-01-19T22:49:48"/>
    <x v="6"/>
    <s v="Grant"/>
    <s v="No"/>
    <s v="Disadvantaged Communities; Education; Employment, Labor &amp; Training; Health &amp; Human Services; Housing, Community and Economic Development; Law, Justice, and Legal Services; Libraries and Arts"/>
    <s v="Nonprofit; Public Agency; Tribal Government"/>
    <s v="State"/>
    <s v="Not Required"/>
    <n v="1165628"/>
    <s v="Dependant on number of submissions received, application process, etc."/>
    <s v="Between $0 and $50,000"/>
    <x v="1"/>
    <s v="Advance(s)"/>
    <d v="2022-01-19T08:00:00"/>
    <d v="2022-03-09T23:59:00"/>
    <s v="7/1/22-6/30/23"/>
    <s v="Summer 2022"/>
    <s v="[{&quot;fiscalYear&quot;:&quot;&quot;,&quot;applicationsSubmitted&quot;:&quot;42&quot;}]"/>
  </r>
  <r>
    <s v="Data Pull 09-28-2022.xlsx"/>
    <n v="7490"/>
    <x v="0"/>
    <d v="2021-11-05T19:31:03"/>
    <x v="5"/>
    <s v="Grant"/>
    <s v="No"/>
    <s v="Consumer Protection; Disadvantaged Communities; Employment, Labor &amp; Training; Health &amp; Human Services; Housing, Community and Economic Development"/>
    <s v="Nonprofit"/>
    <s v="State"/>
    <s v="Not Required"/>
    <n v="20000000"/>
    <s v="Dependant on number of submissions received, application process, etc."/>
    <s v="Between $0 and $666,666"/>
    <x v="1"/>
    <s v="Reimbursement(s)"/>
    <d v="2021-11-05T07:00:00"/>
    <d v="2021-12-30T17:00:00"/>
    <s v="04/01/22 - 03/31/23"/>
    <n v="44593"/>
    <s v="[{&quot;fiscalYear&quot;:&quot;&quot;,&quot;applicationsSubmitted&quot;:&quot;43&quot;}]"/>
  </r>
  <r>
    <s v="Data Pull 09-28-2022.xlsx"/>
    <n v="6928"/>
    <x v="0"/>
    <d v="2021-09-21T22:34:31"/>
    <x v="1"/>
    <s v="Grant"/>
    <s v="Yes"/>
    <s v="Disadvantaged Communities; Disaster Prevention &amp; Relief; Education; Employment, Labor &amp; Training; Housing, Community and Economic Development; Law, Justice, and Legal Services; Veterans &amp; Military"/>
    <s v="Business; Nonprofit; Public Agency; Tribal Government"/>
    <s v="Federal and State"/>
    <n v="0.4"/>
    <n v="11500000"/>
    <s v="Between 20 and 30"/>
    <s v="Dependant on number of submissions received, application process, etc."/>
    <x v="2"/>
    <s v="Advance(s)"/>
    <d v="2021-09-16T07:00:00"/>
    <d v="2021-11-01T15:00:00"/>
    <s v="1/1/2022- 12/31/2024"/>
    <n v="44531"/>
    <s v="[{&quot;fiscalYear&quot;:&quot;&quot;,&quot;applicationsSubmitted&quot;:&quot;43&quot;}]"/>
  </r>
  <r>
    <s v="Data Pull 09-28-2022.xlsx"/>
    <n v="6469"/>
    <x v="0"/>
    <d v="2021-10-15T19:12:34"/>
    <x v="32"/>
    <s v="Loan"/>
    <s v="No"/>
    <s v="Employment, Labor &amp; Training; Health &amp; Human Services"/>
    <s v="Individual"/>
    <s v="Other"/>
    <s v="Not Required"/>
    <n v="1701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One month"/>
    <n v="44579"/>
    <s v="[{&quot;fiscalYear&quot;:&quot;&quot;,&quot;applicationsSubmitted&quot;:&quot;436&quot;}]"/>
  </r>
  <r>
    <s v="Data Pull 09-28-2022.xlsx"/>
    <n v="6406"/>
    <x v="0"/>
    <d v="2022-02-17T19:31:38"/>
    <x v="19"/>
    <s v="Grant"/>
    <s v="No"/>
    <s v="Housing, Community and Economic Development"/>
    <s v="Nonprofit; Public Agency"/>
    <s v="State"/>
    <n v="1"/>
    <n v="17000000"/>
    <s v="Dependant on number of submissions received, application process, etc."/>
    <s v="Dependant on number of submissions received, application process, etc."/>
    <x v="2"/>
    <s v="Reimbursement(s)"/>
    <d v="2021-07-20T07:00:00"/>
    <d v="2021-08-19T00:00:00"/>
    <s v="12 months"/>
    <n v="44449"/>
    <s v="[{&quot;fiscalYear&quot;:&quot;&quot;,&quot;applicationsSubmitted&quot;:&quot;44&quot;}]"/>
  </r>
  <r>
    <s v="Data Pull 09-28-2022.xlsx"/>
    <n v="8654"/>
    <x v="0"/>
    <d v="2022-03-08T23:34:58"/>
    <x v="5"/>
    <s v="Grant"/>
    <s v="No"/>
    <s v="Disaster Prevention &amp; Relief"/>
    <s v="Nonprofit; Tribal Government"/>
    <s v="State"/>
    <s v="Not Required"/>
    <n v="8000000"/>
    <s v="Dependant on number of submissions received, application process, etc."/>
    <s v="Dependant on number of submissions received, application process, etc."/>
    <x v="2"/>
    <s v="Advances &amp; Reimbursement(s)"/>
    <d v="2022-01-25T16:00:00"/>
    <d v="2022-03-15T17:00:00"/>
    <s v="06/01/22 - 12/31/23"/>
    <n v="44743"/>
    <s v="[{&quot;fiscalYear&quot;:&quot;&quot;,&quot;applicationsSubmitted&quot;:&quot;44&quot;}]"/>
  </r>
  <r>
    <s v="Data Pull 09-28-2022.xlsx"/>
    <n v="6847"/>
    <x v="0"/>
    <d v="2021-09-09T16:43:50"/>
    <x v="37"/>
    <s v="Grant"/>
    <s v="No"/>
    <s v="Environment &amp; Water"/>
    <s v="Nonprofit; Public Agency"/>
    <s v="State"/>
    <s v="Not Required"/>
    <n v="30000000"/>
    <s v="Dependant on number of submissions received, application process, etc."/>
    <s v="Dependant on number of submissions received, application process, etc."/>
    <x v="2"/>
    <s v="Advances &amp; Reimbursement(s)"/>
    <d v="2021-09-08T07:00:00"/>
    <d v="2021-10-05T17:00:00"/>
    <n v="46112"/>
    <n v="44593"/>
    <s v="[{&quot;fiscalYear&quot;:&quot;&quot;,&quot;applicationsSubmitted&quot;:&quot;46&quot;}]"/>
  </r>
  <r>
    <s v="Data Pull 09-28-2022.xlsx"/>
    <n v="8336"/>
    <x v="0"/>
    <d v="2022-01-07T00:09:59"/>
    <x v="29"/>
    <s v="Grant; Loan"/>
    <s v="Yes"/>
    <s v="Housing, Community and Economic Development"/>
    <s v="Business; Individual; Nonprofit; Public Agency; Tribal Government"/>
    <s v="Federal"/>
    <s v="Not Required"/>
    <n v="160000000"/>
    <s v="Between 10 and 20"/>
    <s v="Dependant on number of submissions received, application process, etc."/>
    <x v="2"/>
    <s v="Reimbursement(s)"/>
    <d v="2022-01-03T08:00:00"/>
    <d v="2022-03-01T09:00:00"/>
    <s v="Varies"/>
    <s v="March, June 2022"/>
    <s v="[{&quot;fiscalYear&quot;:&quot;&quot;,&quot;applicationsSubmitted&quot;:&quot;47&quot;}]"/>
  </r>
  <r>
    <s v="Data Pull 09-28-2022.xlsx"/>
    <n v="6853"/>
    <x v="0"/>
    <d v="2021-09-09T19:22:17"/>
    <x v="3"/>
    <s v="Grant"/>
    <s v="No"/>
    <s v="Education; Environment &amp; Water; Parks &amp; Recreation"/>
    <s v="Nonprofit; Public Agency"/>
    <s v="Federal"/>
    <s v="Not Required"/>
    <n v="1600000"/>
    <s v="Dependant on number of submissions received, application process, etc."/>
    <s v="Between $0 and $62,000"/>
    <x v="1"/>
    <s v="Reimbursement(s)"/>
    <d v="2021-09-10T07:00:00"/>
    <d v="2021-10-29T12:00:00"/>
    <s v="1 Year"/>
    <n v="44562"/>
    <s v="[{&quot;fiscalYear&quot;:&quot;&quot;,&quot;applicationsSubmitted&quot;:&quot;48&quot;}]"/>
  </r>
  <r>
    <s v="Data Pull 09-28-2022.xlsx"/>
    <n v="7033"/>
    <x v="0"/>
    <d v="2021-10-01T17:24:23"/>
    <x v="5"/>
    <s v="Grant"/>
    <s v="No"/>
    <s v="Disadvantaged Communities; Education; Health &amp; Human Services; Law, Justice, and Legal Services"/>
    <s v="Public Agency"/>
    <s v="State"/>
    <s v="Not Required"/>
    <n v="1100000"/>
    <s v="Dependant on number of submissions received, application process, etc."/>
    <s v="Between $0 and $220,000"/>
    <x v="1"/>
    <s v="Reimbursement(s)"/>
    <d v="2021-10-01T07:00:00"/>
    <d v="2022-01-26T17:00:00"/>
    <s v="04/01/22 - 03/31/24"/>
    <n v="44593"/>
    <s v="[{&quot;fiscalYear&quot;:&quot;&quot;,&quot;applicationsSubmitted&quot;:&quot;5&quot;}]"/>
  </r>
  <r>
    <s v="Data Pull 09-28-2022.xlsx"/>
    <n v="7559"/>
    <x v="0"/>
    <d v="2022-03-22T18:35:02"/>
    <x v="3"/>
    <s v="Grant"/>
    <s v="No"/>
    <s v="Environment &amp; Water; Parks &amp; Recreation"/>
    <s v="Public Agency"/>
    <s v="State"/>
    <n v="0.15"/>
    <n v="1500000"/>
    <s v="Exactly 2"/>
    <s v="Between $40,000 and $1,500,000"/>
    <x v="1"/>
    <s v="Reimbursement(s)"/>
    <d v="2021-11-10T08:00:00"/>
    <d v="2021-12-15T00:00:00"/>
    <s v="3 Years"/>
    <n v="45107"/>
    <s v="[{&quot;fiscalYear&quot;:&quot;&quot;,&quot;applicationsSubmitted&quot;:&quot;5&quot;}]"/>
  </r>
  <r>
    <s v="Data Pull 09-28-2022.xlsx"/>
    <n v="7751"/>
    <x v="0"/>
    <d v="2021-11-24T18:30:37"/>
    <x v="7"/>
    <s v="Grant"/>
    <s v="Yes"/>
    <s v="Agriculture; Disadvantaged Communities; Environment &amp; Water"/>
    <s v="Public Agency; Tribal Government"/>
    <s v="State"/>
    <s v="Not Required"/>
    <n v="250000"/>
    <s v="Dependant on number of submissions received, application process, etc."/>
    <s v="Dependant on number of submissions received, application process, etc."/>
    <x v="2"/>
    <s v="Reimbursement(s)"/>
    <d v="2021-11-24T08:00:00"/>
    <d v="2022-02-10T23:59:00"/>
    <s v="4/2022-3/14/2024"/>
    <n v="44652"/>
    <s v="[{&quot;fiscalYear&quot;:&quot;&quot;,&quot;applicationsSubmitted&quot;:&quot;5&quot;}]"/>
  </r>
  <r>
    <s v="Data Pull 09-28-2022.xlsx"/>
    <n v="6409"/>
    <x v="0"/>
    <d v="2022-02-26T00:10:16"/>
    <x v="19"/>
    <s v="Grant"/>
    <s v="No"/>
    <s v="Housing, Community and Economic Development"/>
    <s v="Nonprofit; Public Agency"/>
    <s v="State"/>
    <n v="1"/>
    <n v="3000000"/>
    <s v="Exactly 5"/>
    <s v="Dependant on number of submissions received, application process, etc."/>
    <x v="2"/>
    <s v="Reimbursement(s)"/>
    <d v="2021-07-20T07:00:00"/>
    <d v="2021-08-19T00:00:00"/>
    <s v="12 months"/>
    <n v="44449"/>
    <s v="[{&quot;fiscalYear&quot;:&quot;&quot;,&quot;applicationsSubmitted&quot;:&quot;5&quot;}]"/>
  </r>
  <r>
    <s v="Data Pull 09-28-2022.xlsx"/>
    <n v="8660"/>
    <x v="0"/>
    <d v="2022-03-08T23:35:55"/>
    <x v="5"/>
    <s v="Grant"/>
    <s v="No"/>
    <s v="Disadvantaged Communities; Disaster Prevention &amp; Relief"/>
    <s v="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Advances &amp; Reimbursement(s)"/>
    <d v="2022-01-25T16:00:00"/>
    <d v="2022-03-15T17:00:00"/>
    <s v="06/01/22 - 12/31/23"/>
    <n v="44743"/>
    <s v="[{&quot;fiscalYear&quot;:&quot;&quot;,&quot;applicationsSubmitted&quot;:&quot;5&quot;}]"/>
  </r>
  <r>
    <s v="Data Pull 09-28-2022.xlsx"/>
    <n v="6577"/>
    <x v="0"/>
    <d v="2022-05-26T19:24:23"/>
    <x v="29"/>
    <s v="Grant; Loan"/>
    <s v="No"/>
    <s v="Housing, Community and Economic Development"/>
    <s v="Nonprofit; Public Agency; Tribal Government"/>
    <s v="State"/>
    <s v="Not Required"/>
    <n v="41000000"/>
    <s v="Dependant on number of submissions received, application process, etc."/>
    <s v="Dependant on number of submissions received, application process, etc."/>
    <x v="2"/>
    <s v="Advances &amp; Reimbursement(s)"/>
    <d v="2021-08-06T07:00:00"/>
    <d v="2021-10-28T00:00:00"/>
    <s v="See std agreement"/>
    <n v="44593"/>
    <s v="[{&quot;fiscalYear&quot;:&quot;&quot;,&quot;applicationsSubmitted&quot;:&quot;5&quot;}]"/>
  </r>
  <r>
    <s v="Data Pull 09-28-2022.xlsx"/>
    <n v="8534"/>
    <x v="0"/>
    <d v="2022-03-03T18:23:02"/>
    <x v="12"/>
    <s v="Grant"/>
    <s v="No"/>
    <s v="Education; Environment &amp; Water; Parks &amp; Recreation; Transportation"/>
    <s v="Nonprofit; Public Agency; Tribal Government"/>
    <s v="Federal"/>
    <s v="Not Required"/>
    <n v="14000000"/>
    <s v="Between 25 and 40"/>
    <s v="Dependant on number of submissions received, application process, etc."/>
    <x v="2"/>
    <s v="Reimbursement(s)"/>
    <d v="2022-03-01T08:00:00"/>
    <d v="2022-04-15T15:00:00"/>
    <s v="until April 2027"/>
    <n v="44896"/>
    <s v="[{&quot;fiscalYear&quot;:&quot;&quot;,&quot;applicationsSubmitted&quot;:&quot;50&quot;}]"/>
  </r>
  <r>
    <s v="Data Pull 09-28-2022.xlsx"/>
    <n v="9386"/>
    <x v="0"/>
    <d v="2022-03-08T23:25:45"/>
    <x v="38"/>
    <s v="Grant"/>
    <s v="No"/>
    <s v="Transportation"/>
    <s v="Public Agency"/>
    <s v="State"/>
    <s v="Not Required"/>
    <n v="5000000000"/>
    <s v="Dependant on number of submissions received, application process, etc."/>
    <s v="Dependant on number of submissions received, application process, etc."/>
    <x v="2"/>
    <s v="Other"/>
    <d v="2021-11-20T01:00:00"/>
    <d v="2022-03-03T17:00:00"/>
    <s v="By 5pm on 3/3/22"/>
    <s v="June, 2022"/>
    <s v="[{&quot;fiscalYear&quot;:&quot;&quot;,&quot;applicationsSubmitted&quot;:&quot;50&quot;}]"/>
  </r>
  <r>
    <s v="Data Pull 09-28-2022.xlsx"/>
    <n v="8570"/>
    <x v="0"/>
    <d v="2022-01-19T22:38:41"/>
    <x v="6"/>
    <s v="Grant"/>
    <s v="No"/>
    <s v="Disadvantaged Communities; Education; Employment, Labor &amp; Training; Health &amp; Human Services; Housing, Community and Economic Development; Libraries and Arts"/>
    <s v="Nonprofit; Public Agency; Tribal Government"/>
    <s v="State"/>
    <n v="1"/>
    <n v="3180000"/>
    <s v="Dependant on number of submissions received, application process, etc."/>
    <s v="Between $0 and $65,000"/>
    <x v="1"/>
    <s v="Advance(s)"/>
    <d v="2022-01-19T08:00:00"/>
    <d v="2022-03-09T23:59:00"/>
    <s v="7/1/22-6/30/23"/>
    <s v="Summer 2022"/>
    <s v="[{&quot;fiscalYear&quot;:&quot;&quot;,&quot;applicationsSubmitted&quot;:&quot;51&quot;}]"/>
  </r>
  <r>
    <s v="Data Pull 09-28-2022.xlsx"/>
    <n v="7292"/>
    <x v="0"/>
    <d v="2021-11-17T21:45:16"/>
    <x v="29"/>
    <s v="Loan"/>
    <s v="No"/>
    <s v="Housing, Community and Economic Development"/>
    <s v="Public Agency"/>
    <s v="State"/>
    <s v="Not Required"/>
    <n v="19664680"/>
    <s v="Dependant on number of submissions received, application process, etc."/>
    <s v="Dependant on number of submissions received, application process, etc."/>
    <x v="2"/>
    <s v="Advances &amp; Reimbursement(s)"/>
    <d v="2021-10-25T07:00:00"/>
    <d v="2022-01-19T00:00:00"/>
    <s v="see std agreement"/>
    <n v="44713"/>
    <s v="[{&quot;fiscalYear&quot;:&quot;&quot;,&quot;applicationsSubmitted&quot;:&quot;52&quot;}]"/>
  </r>
  <r>
    <s v="Data Pull 09-28-2022.xlsx"/>
    <n v="7808"/>
    <x v="0"/>
    <d v="2021-11-30T22:43:53"/>
    <x v="3"/>
    <s v="Grant"/>
    <s v="No"/>
    <s v="Parks &amp; Recreation"/>
    <s v="Nonprofit; Public Agency"/>
    <s v="Federal"/>
    <n v="0.12"/>
    <n v="4680000"/>
    <s v="Dependant on number of submissions received, application process, etc."/>
    <s v="Dependant on number of submissions received, application process, etc."/>
    <x v="2"/>
    <s v="Advances &amp; Reimbursement(s)"/>
    <d v="2021-11-30T08:00:00"/>
    <d v="2022-03-01T17:00:00"/>
    <s v="5 years"/>
    <s v="Autumn 2022"/>
    <s v="[{&quot;fiscalYear&quot;:&quot;&quot;,&quot;applicationsSubmitted&quot;:&quot;53&quot;}]"/>
  </r>
  <r>
    <s v="Data Pull 09-28-2022.xlsx"/>
    <n v="9779"/>
    <x v="0"/>
    <d v="2022-03-28T20:37:04"/>
    <x v="5"/>
    <s v="Grant"/>
    <s v="No"/>
    <s v="Consumer Protection; Disaster Prevention &amp; Relief; Health &amp; Human Services; Law, Justice, and Legal Services"/>
    <s v="Nonprofit; Public Agency"/>
    <s v="Federal"/>
    <n v="0.2"/>
    <n v="9600000"/>
    <s v="Dependant on number of submissions received, application process, etc."/>
    <s v="Between $1 and $300,000"/>
    <x v="1"/>
    <s v="Reimbursement(s)"/>
    <d v="2022-03-28T15:00:00"/>
    <d v="2022-05-23T17:00:00"/>
    <s v="10/01/22 to 09/30/23"/>
    <n v="44743"/>
    <s v="[{&quot;fiscalYear&quot;:&quot;&quot;,&quot;applicationsSubmitted&quot;:&quot;54&quot;}]"/>
  </r>
  <r>
    <s v="Data Pull 09-28-2022.xlsx"/>
    <n v="6478"/>
    <x v="0"/>
    <d v="2021-10-15T19:13:47"/>
    <x v="32"/>
    <s v="Loan"/>
    <s v="No"/>
    <s v="Employment, Labor &amp; Training; Health &amp; Human Services"/>
    <s v="Individual"/>
    <s v="Other"/>
    <s v="Not Required"/>
    <n v="4720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One month"/>
    <n v="44579"/>
    <s v="[{&quot;fiscalYear&quot;:&quot;&quot;,&quot;applicationsSubmitted&quot;:&quot;55&quot;}]"/>
  </r>
  <r>
    <s v="Data Pull 09-28-2022.xlsx"/>
    <n v="6946"/>
    <x v="0"/>
    <d v="2021-09-20T22:52:51"/>
    <x v="37"/>
    <s v="Grant"/>
    <s v="Yes"/>
    <s v="Environment &amp; Water"/>
    <s v="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1-09-20T07:00:00"/>
    <d v="2021-10-18T17:00:00"/>
    <n v="46477"/>
    <n v="44682"/>
    <s v="[{&quot;fiscalYear&quot;:&quot;&quot;,&quot;applicationsSubmitted&quot;:&quot;56&quot;}]"/>
  </r>
  <r>
    <s v="Data Pull 09-28-2022.xlsx"/>
    <n v="8663"/>
    <x v="0"/>
    <d v="2022-03-08T23:33:30"/>
    <x v="5"/>
    <s v="Grant"/>
    <s v="No"/>
    <s v="Disadvantaged Communities; Disaster Prevention &amp; Relief"/>
    <s v="Nonprofit"/>
    <s v="State"/>
    <s v="Not Required"/>
    <n v="6000000"/>
    <s v="Dependant on number of submissions received, application process, etc."/>
    <s v="Dependant on number of submissions received, application process, etc."/>
    <x v="2"/>
    <s v="Advances &amp; Reimbursement(s)"/>
    <d v="2022-01-25T16:00:00"/>
    <d v="2022-03-15T17:00:00"/>
    <s v="06/01/22 - 12/31/23"/>
    <n v="44743"/>
    <s v="[{&quot;fiscalYear&quot;:&quot;&quot;,&quot;applicationsSubmitted&quot;:&quot;56&quot;}]"/>
  </r>
  <r>
    <s v="Data Pull 09-28-2022.xlsx"/>
    <n v="6475"/>
    <x v="0"/>
    <d v="2021-10-15T19:13:25"/>
    <x v="32"/>
    <s v="Loan"/>
    <s v="No"/>
    <s v="Employment, Labor &amp; Training; Health &amp; Human Services"/>
    <s v="Individual"/>
    <s v="Other"/>
    <s v="Not Required"/>
    <n v="639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One month"/>
    <n v="44586"/>
    <s v="[{&quot;fiscalYear&quot;:&quot;&quot;,&quot;applicationsSubmitted&quot;:&quot;566&quot;}]"/>
  </r>
  <r>
    <s v="Data Pull 09-28-2022.xlsx"/>
    <n v="7189"/>
    <x v="0"/>
    <d v="2021-10-19T20:43:59"/>
    <x v="4"/>
    <s v="Grant"/>
    <s v="No"/>
    <s v="Agriculture; Environment &amp; Water"/>
    <s v="Business; Individual; Tribal Government"/>
    <s v="State"/>
    <s v="Not Required"/>
    <n v="45000000"/>
    <s v="Exactly 225"/>
    <n v="200000"/>
    <x v="0"/>
    <s v="Reimbursement(s)"/>
    <d v="2021-10-19T07:00:00"/>
    <d v="2022-01-18T00:00:00"/>
    <s v="2 years"/>
    <s v="Oct 2021 - Jan 2022"/>
    <s v="[{&quot;fiscalYear&quot;:&quot;&quot;,&quot;applicationsSubmitted&quot;:&quot;568&quot;}]"/>
  </r>
  <r>
    <s v="Data Pull 09-28-2022.xlsx"/>
    <n v="8564"/>
    <x v="0"/>
    <d v="2022-01-19T22:46:35"/>
    <x v="6"/>
    <s v="Grant"/>
    <s v="No"/>
    <s v="Disadvantaged Communities; Disaster Prevention &amp; Relief; Education; Employment, Labor &amp; Training; Health &amp; Human Services; Housing, Community and Economic Development; Libraries and Arts; Veterans &amp; Military"/>
    <s v="Nonprofit; Public Agency; Tribal Government"/>
    <s v="Federal and State"/>
    <n v="1"/>
    <n v="12850000"/>
    <s v="Dependant on number of submissions received, application process, etc."/>
    <s v="Between $0 and $30,000"/>
    <x v="1"/>
    <s v="Advance(s)"/>
    <d v="2022-01-19T08:00:00"/>
    <d v="2022-03-09T23:59:00"/>
    <s v="7/1/22-6/30/23"/>
    <s v="Summer 2022"/>
    <s v="[{&quot;fiscalYear&quot;:&quot;&quot;,&quot;applicationsSubmitted&quot;:&quot;569&quot;}]"/>
  </r>
  <r>
    <s v="Data Pull 09-28-2022.xlsx"/>
    <n v="8513"/>
    <x v="0"/>
    <d v="2022-02-09T21:42:34"/>
    <x v="24"/>
    <s v="Grant"/>
    <s v="No"/>
    <s v="Disadvantaged Communities; Employment, Labor &amp; Training"/>
    <s v="Business; Nonprofit"/>
    <s v="State"/>
    <s v="Not Required"/>
    <n v="17000000"/>
    <s v="Dependant on number of submissions received, application process, etc."/>
    <s v="Dependant on number of submissions received, application process, etc."/>
    <x v="2"/>
    <s v="Reimbursement(s)"/>
    <d v="2022-01-11T23:00:00"/>
    <d v="2022-02-15T17:00:00"/>
    <n v="44713"/>
    <n v="44645"/>
    <s v="[{&quot;fiscalYear&quot;:&quot;&quot;,&quot;applicationsSubmitted&quot;:&quot;57&quot;}]"/>
  </r>
  <r>
    <s v="Data Pull 09-28-2022.xlsx"/>
    <n v="9989"/>
    <x v="0"/>
    <d v="2022-04-14T20:38:29"/>
    <x v="7"/>
    <s v="Grant"/>
    <s v="No"/>
    <s v="Environment &amp; Water"/>
    <s v="Public Agency"/>
    <s v="State"/>
    <s v="Not Required"/>
    <n v="1404000"/>
    <s v="Dependant on number of submissions received, application process, etc."/>
    <s v="Dependant on number of submissions received, application process, etc."/>
    <x v="2"/>
    <s v="Advances &amp; Reimbursement(s)"/>
    <d v="2022-04-14T16:00:00"/>
    <d v="2022-05-13T23:59:00"/>
    <s v="7/1/2022-06/30/2023"/>
    <n v="44713"/>
    <s v="[{&quot;fiscalYear&quot;:&quot;&quot;,&quot;applicationsSubmitted&quot;:&quot;58&quot;}]"/>
  </r>
  <r>
    <s v="Data Pull 09-28-2022.xlsx"/>
    <n v="6466"/>
    <x v="0"/>
    <d v="2021-10-15T19:12:10"/>
    <x v="32"/>
    <s v="Loan"/>
    <s v="No"/>
    <s v="Employment, Labor &amp; Training; Health &amp; Human Services"/>
    <s v="Individual"/>
    <s v="Other"/>
    <s v="Not Required"/>
    <n v="600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One month"/>
    <n v="44544"/>
    <s v="[{&quot;fiscalYear&quot;:&quot;&quot;,&quot;applicationsSubmitted&quot;:&quot;59&quot;}]"/>
  </r>
  <r>
    <s v="Data Pull 09-28-2022.xlsx"/>
    <n v="7805"/>
    <x v="0"/>
    <d v="2021-11-30T22:08:56"/>
    <x v="3"/>
    <s v="Grant"/>
    <s v="No"/>
    <s v="Environment &amp; Water; Parks &amp; Recreation"/>
    <s v="Public Agency; Tribal Government"/>
    <s v="Federal"/>
    <n v="0.5"/>
    <n v="40000000"/>
    <s v="Dependant on number of submissions received, application process, etc."/>
    <s v="Dependant on number of submissions received, application process, etc."/>
    <x v="2"/>
    <s v="Reimbursement(s)"/>
    <d v="2021-11-30T08:00:00"/>
    <d v="2022-02-01T17:00:00"/>
    <s v="3 years"/>
    <s v="Summer 2022"/>
    <s v="[{&quot;fiscalYear&quot;:&quot;&quot;,&quot;applicationsSubmitted&quot;:&quot;59&quot;}]"/>
  </r>
  <r>
    <s v="Data Pull 09-28-2022.xlsx"/>
    <n v="9575"/>
    <x v="0"/>
    <d v="2022-03-12T01:38:32"/>
    <x v="5"/>
    <s v="Grant"/>
    <s v="No"/>
    <s v="Consumer Protection; Education; Law, Justice, and Legal Services"/>
    <s v="Public Agency"/>
    <s v="Federal"/>
    <n v="0.25"/>
    <n v="500000"/>
    <s v="Dependant on number of submissions received, application process, etc."/>
    <s v="Between $0 and $100,000"/>
    <x v="1"/>
    <s v="Reimbursement(s)"/>
    <d v="2022-03-11T16:00:00"/>
    <d v="2022-05-06T17:00:00"/>
    <s v="10/01/22 to 09/30/23"/>
    <n v="44772"/>
    <s v="[{&quot;fiscalYear&quot;:&quot;&quot;,&quot;applicationsSubmitted&quot;:&quot;6&quot;}]"/>
  </r>
  <r>
    <s v="Data Pull 09-28-2022.xlsx"/>
    <n v="7421"/>
    <x v="0"/>
    <d v="2021-11-02T18:03:35"/>
    <x v="7"/>
    <s v="Grant"/>
    <s v="Yes"/>
    <s v="Environment &amp; Water"/>
    <s v="Public Agency"/>
    <s v="State"/>
    <s v="Not Required"/>
    <n v="1000000"/>
    <s v="Dependant on number of submissions received, application process, etc."/>
    <s v="Between $0 and $500,000"/>
    <x v="1"/>
    <s v="Reimbursement(s)"/>
    <d v="2021-11-02T07:00:00"/>
    <d v="2022-02-01T23:59:00"/>
    <s v="1/1/2022 - 6/30/2024"/>
    <n v="44896"/>
    <s v="[{&quot;fiscalYear&quot;:&quot;&quot;,&quot;applicationsSubmitted&quot;:&quot;6&quot;}]"/>
  </r>
  <r>
    <s v="Data Pull 09-28-2022.xlsx"/>
    <n v="5869"/>
    <x v="0"/>
    <d v="2021-09-28T23:31:00"/>
    <x v="39"/>
    <s v="Grant"/>
    <s v="No"/>
    <s v="Agriculture; Disadvantaged Communities; Environment &amp; Water"/>
    <s v="Nonprofit; Public Agency; Tribal Government"/>
    <s v="Federal"/>
    <n v="0.25"/>
    <n v="4500000"/>
    <s v="Dependant on number of submissions received, application process, etc."/>
    <s v="Between $50,000 and $800,000"/>
    <x v="1"/>
    <s v="Reimbursement(s)"/>
    <d v="2021-09-28T07:00:00"/>
    <d v="2021-12-17T05:00:00"/>
    <s v="10/2022 - 10/2027"/>
    <n v="44682"/>
    <s v="[{&quot;fiscalYear&quot;:&quot;&quot;,&quot;applicationsSubmitted&quot;:&quot;6&quot;}]"/>
  </r>
  <r>
    <s v="Data Pull 09-28-2022.xlsx"/>
    <n v="7874"/>
    <x v="0"/>
    <d v="2021-12-29T00:43:46"/>
    <x v="8"/>
    <s v="Grant"/>
    <s v="No"/>
    <s v="Law, Justice, and Legal Services"/>
    <s v="Public Agency"/>
    <s v="State"/>
    <s v="Not Required"/>
    <n v="13000000"/>
    <s v="Dependant on number of submissions received, application process, etc."/>
    <s v="Dependant on number of submissions received, application process, etc."/>
    <x v="2"/>
    <s v="Reimbursement(s)"/>
    <d v="2022-01-07T08:00:00"/>
    <d v="2022-02-23T17:00:00"/>
    <s v="7/1/2022-6/30/2023"/>
    <s v="May - June 2022"/>
    <s v="[{&quot;fiscalYear&quot;:&quot;&quot;,&quot;applicationsSubmitted&quot;:&quot;6&quot;}]"/>
  </r>
  <r>
    <s v="Data Pull 09-28-2022.xlsx"/>
    <n v="8363"/>
    <x v="0"/>
    <d v="2022-01-04T02:04:22"/>
    <x v="32"/>
    <s v="Grant"/>
    <s v="No"/>
    <s v="Disadvantaged Communities; Education; Health &amp; Human Services"/>
    <s v="Individual"/>
    <s v="State"/>
    <s v="Not Required"/>
    <n v="20000"/>
    <s v="Dependant on number of submissions received, application process, etc."/>
    <s v="Dependant on number of submissions received, application process, etc."/>
    <x v="2"/>
    <s v="Advance(s)"/>
    <d v="2022-01-03T08:00:00"/>
    <d v="2022-02-22T17:00:00"/>
    <s v="1 year"/>
    <n v="44652"/>
    <s v="[{&quot;fiscalYear&quot;:&quot;&quot;,&quot;applicationsSubmitted&quot;:&quot;6&quot;}]"/>
  </r>
  <r>
    <s v="Data Pull 09-28-2022.xlsx"/>
    <n v="9935"/>
    <x v="0"/>
    <d v="2022-04-11T21:23:44"/>
    <x v="1"/>
    <s v="Grant"/>
    <s v="No"/>
    <s v="Disadvantaged Communities"/>
    <s v="Nonprofit; Public Agency"/>
    <s v="Federal and State"/>
    <s v="Not Required"/>
    <n v="2500000"/>
    <s v="Dependant on number of submissions received, application process, etc."/>
    <s v="Dependant on number of submissions received, application process, etc."/>
    <x v="2"/>
    <s v="Reimbursement(s)"/>
    <d v="2022-04-11T21:00:00"/>
    <d v="2022-05-13T00:00:00"/>
    <s v="7/01/2022- 6/30/2023"/>
    <n v="44713"/>
    <s v="[{&quot;fiscalYear&quot;:&quot;&quot;,&quot;applicationsSubmitted&quot;:&quot;6&quot;}]"/>
  </r>
  <r>
    <s v="Data Pull 09-28-2022.xlsx"/>
    <n v="10442"/>
    <x v="0"/>
    <d v="2022-05-18T01:10:41"/>
    <x v="21"/>
    <s v="Grant"/>
    <s v="Yes"/>
    <s v="Environment &amp; Water"/>
    <s v="Public Agency"/>
    <s v="State"/>
    <n v="0.25"/>
    <n v="4000000"/>
    <s v="Dependant on number of submissions received, application process, etc."/>
    <s v="Dependant on number of submissions received, application process, etc."/>
    <x v="2"/>
    <s v="Reimbursement(s)"/>
    <d v="2021-10-29T07:00:00"/>
    <d v="2021-12-06T00:00:00"/>
    <s v="2 to 5 years"/>
    <n v="44593"/>
    <s v="[{&quot;fiscalYear&quot;:&quot;&quot;,&quot;applicationsSubmitted&quot;:&quot;6&quot;}]"/>
  </r>
  <r>
    <s v="Data Pull 09-28-2022.xlsx"/>
    <n v="7057"/>
    <x v="0"/>
    <d v="2021-12-09T01:23:23"/>
    <x v="29"/>
    <s v="Grant; Loan"/>
    <s v="No"/>
    <s v="Housing, Community and Economic Development"/>
    <s v="Nonprofit; Public Agency; Tribal Government"/>
    <s v="State"/>
    <s v="Not Required"/>
    <n v="57000000"/>
    <s v="Dependant on number of submissions received, application process, etc."/>
    <s v="Dependant on number of submissions received, application process, etc."/>
    <x v="2"/>
    <s v="Advances &amp; Reimbursement(s)"/>
    <d v="2021-10-04T07:00:00"/>
    <d v="2021-12-14T17:00:00"/>
    <s v="see std agreement"/>
    <n v="44593"/>
    <s v="[{&quot;fiscalYear&quot;:&quot;&quot;,&quot;applicationsSubmitted&quot;:&quot;60&quot;}]"/>
  </r>
  <r>
    <s v="Data Pull 09-28-2022.xlsx"/>
    <n v="8357"/>
    <x v="0"/>
    <d v="2022-01-04T02:01:06"/>
    <x v="32"/>
    <s v="Grant"/>
    <s v="No"/>
    <s v="Disadvantaged Communities; Education; Health &amp; Human Services"/>
    <s v="Individual"/>
    <s v="State"/>
    <s v="Not Required"/>
    <n v="40000"/>
    <s v="Dependant on number of submissions received, application process, etc."/>
    <s v="Dependant on number of submissions received, application process, etc."/>
    <x v="2"/>
    <s v="Advance(s)"/>
    <d v="2022-01-03T08:00:00"/>
    <d v="2022-02-22T17:00:00"/>
    <s v="1 year"/>
    <n v="44652"/>
    <s v="[{&quot;fiscalYear&quot;:&quot;&quot;,&quot;applicationsSubmitted&quot;:&quot;60&quot;}]"/>
  </r>
  <r>
    <s v="Data Pull 09-28-2022.xlsx"/>
    <n v="7757"/>
    <x v="0"/>
    <d v="2021-11-24T19:04:34"/>
    <x v="7"/>
    <s v="Grant"/>
    <s v="Yes"/>
    <s v="Agriculture; Disadvantaged Communities; Environment &amp; Water; Food &amp; Nutrition"/>
    <s v="Public Agency; Tribal Government"/>
    <s v="State"/>
    <s v="Not Required"/>
    <n v="2850000"/>
    <s v="Dependant on number of submissions received, application process, etc."/>
    <s v="Between $0 and $250,000"/>
    <x v="1"/>
    <s v="Reimbursement(s)"/>
    <d v="2021-11-24T08:00:00"/>
    <d v="2021-12-16T23:59:00"/>
    <s v="2/28/22 - 4/3/24"/>
    <n v="44593"/>
    <s v="[{&quot;fiscalYear&quot;:&quot;&quot;,&quot;applicationsSubmitted&quot;:&quot;61&quot;}]"/>
  </r>
  <r>
    <s v="Data Pull 09-28-2022.xlsx"/>
    <n v="6988"/>
    <x v="0"/>
    <d v="2022-03-02T22:33:56"/>
    <x v="5"/>
    <s v="Grant"/>
    <s v="No"/>
    <s v="Consumer Protection; Disadvantaged Communities; Health &amp; Human Services; Law, Justice, and Legal Services"/>
    <s v="Nonprofit"/>
    <s v="Federal"/>
    <n v="0.25"/>
    <n v="1006030"/>
    <s v="Dependant on number of submissions received, application process, etc."/>
    <s v="Between $1 and $125,753"/>
    <x v="1"/>
    <s v="Reimbursement(s)"/>
    <d v="2021-09-28T07:00:00"/>
    <d v="2021-11-23T17:00:00"/>
    <s v="01/01/22 - 12/31/22"/>
    <s v="TBD"/>
    <s v="[{&quot;fiscalYear&quot;:&quot;&quot;,&quot;applicationsSubmitted&quot;:&quot;64&quot;}]"/>
  </r>
  <r>
    <s v="Data Pull 09-28-2022.xlsx"/>
    <n v="7433"/>
    <x v="0"/>
    <d v="2022-02-11T22:29:12"/>
    <x v="40"/>
    <s v="Grant"/>
    <s v="No"/>
    <s v="Employment, Labor &amp; Training"/>
    <s v="Business; Individual; Nonprofit; Public Agency; Tribal Government"/>
    <s v="Other"/>
    <n v="1"/>
    <n v="10400000"/>
    <s v="Dependant on number of submissions received, application process, etc."/>
    <s v="Dependant on number of submissions received, application process, etc."/>
    <x v="2"/>
    <s v="Other"/>
    <d v="2021-11-12T08:00:00"/>
    <d v="2021-12-22T15:00:00"/>
    <s v="18-months"/>
    <n v="44621"/>
    <s v="[{&quot;fiscalYear&quot;:&quot;&quot;,&quot;applicationsSubmitted&quot;:&quot;65&quot;}]"/>
  </r>
  <r>
    <s v="Data Pull 09-28-2022.xlsx"/>
    <n v="6472"/>
    <x v="0"/>
    <d v="2021-10-15T19:12:59"/>
    <x v="32"/>
    <s v="Loan"/>
    <s v="No"/>
    <s v="Employment, Labor &amp; Training; Health &amp; Human Services"/>
    <s v="Individual"/>
    <s v="Other"/>
    <s v="Not Required"/>
    <n v="300000"/>
    <s v="Dependant on number of submissions received, application process, etc."/>
    <s v="Dependant on number of submissions received, application process, etc."/>
    <x v="2"/>
    <s v="Reimbursement(s)"/>
    <d v="2021-09-01T07:00:00"/>
    <d v="2021-10-29T17:00:00"/>
    <s v="One month"/>
    <n v="44544"/>
    <s v="[{&quot;fiscalYear&quot;:&quot;&quot;,&quot;applicationsSubmitted&quot;:&quot;66&quot;}]"/>
  </r>
  <r>
    <s v="Data Pull 09-28-2022.xlsx"/>
    <n v="9128"/>
    <x v="0"/>
    <d v="2022-03-03T18:23:25"/>
    <x v="41"/>
    <s v="Grant"/>
    <s v="Yes"/>
    <s v="Law, Justice, and Legal Services"/>
    <s v="Public Agency"/>
    <s v="State"/>
    <s v="Not Required"/>
    <n v="75000"/>
    <s v="Dependant on number of submissions received, application process, etc."/>
    <s v="Between $25,000 and $75,000"/>
    <x v="1"/>
    <s v="Reimbursement(s)"/>
    <d v="2022-02-16T08:00:00"/>
    <d v="2022-03-31T17:00:00"/>
    <s v="43 days"/>
    <n v="44713"/>
    <s v="[{&quot;fiscalYear&quot;:&quot;&quot;,&quot;applicationsSubmitted&quot;:&quot;69&quot;}]"/>
  </r>
  <r>
    <s v="Data Pull 09-28-2022.xlsx"/>
    <n v="6679"/>
    <x v="0"/>
    <d v="2021-09-02T17:17:34"/>
    <x v="2"/>
    <s v="Grant"/>
    <s v="No"/>
    <s v="Consumer Protection; Education; Health &amp; Human Services"/>
    <s v="Public Agency"/>
    <s v="State"/>
    <s v="Not Required"/>
    <n v="3026000"/>
    <s v="Dependant on number of submissions received, application process, etc."/>
    <s v="Dependant on number of submissions received, application process, etc."/>
    <x v="2"/>
    <s v="Reimbursement(s)"/>
    <d v="2021-09-02T07:00:00"/>
    <d v="2021-10-01T17:00:00"/>
    <s v="1/1/2022-6/30/2024"/>
    <n v="44494"/>
    <s v="[{&quot;fiscalYear&quot;:&quot;&quot;,&quot;applicationsSubmitted&quot;:&quot;7&quot;}]"/>
  </r>
  <r>
    <s v="Data Pull 09-28-2022.xlsx"/>
    <n v="7478"/>
    <x v="0"/>
    <d v="2021-11-04T22:19:22"/>
    <x v="4"/>
    <s v="Grant"/>
    <s v="No"/>
    <s v="Agriculture; Disadvantaged Communities; Food &amp; Nutrition"/>
    <s v="Business; Nonprofit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1-11-08T08:00:00"/>
    <d v="2021-12-13T17:00:00"/>
    <s v="4/1/2022-12/31/2023"/>
    <n v="44592"/>
    <s v="[{&quot;fiscalYear&quot;:&quot;&quot;,&quot;applicationsSubmitted&quot;:&quot;7&quot;}]"/>
  </r>
  <r>
    <s v="Data Pull 09-28-2022.xlsx"/>
    <n v="6862"/>
    <x v="0"/>
    <d v="2021-11-17T21:50:12"/>
    <x v="29"/>
    <s v="Grant"/>
    <s v="No"/>
    <s v="Housing, Community and Economic Development"/>
    <s v="Nonprofit; Public Agency; Tribal Government"/>
    <s v="Federal and State"/>
    <s v="Not Required"/>
    <n v="1450000000"/>
    <s v="Dependant on number of submissions received, application process, etc."/>
    <s v="Dependant on number of submissions received, application process, etc."/>
    <x v="2"/>
    <s v="Advances &amp; Reimbursement(s)"/>
    <d v="2021-09-09T07:00:00"/>
    <d v="2022-05-02T00:00:00"/>
    <s v="Through 06/30/2026"/>
    <s v="Through 05/02/2022"/>
    <s v="[{&quot;fiscalYear&quot;:&quot;&quot;,&quot;applicationsSubmitted&quot;:&quot;70&quot;}]"/>
  </r>
  <r>
    <s v="Data Pull 09-28-2022.xlsx"/>
    <n v="9308"/>
    <x v="0"/>
    <d v="2022-04-19T20:39:31"/>
    <x v="29"/>
    <s v="Grant"/>
    <s v="No"/>
    <s v="Housing, Community and Economic Development"/>
    <s v="Nonprofit; Public Agency"/>
    <s v="State"/>
    <s v="Not Required"/>
    <n v="10000000"/>
    <s v="Between 35 and 35"/>
    <s v="Dependant on number of submissions received, application process, etc."/>
    <x v="2"/>
    <s v="Advance(s)"/>
    <d v="2022-03-02T08:00:00"/>
    <d v="2022-04-08T00:00:00"/>
    <s v="2 years to expend"/>
    <n v="44713"/>
    <s v="[{&quot;fiscalYear&quot;:&quot;&quot;,&quot;applicationsSubmitted&quot;:&quot;70&quot;}]"/>
  </r>
  <r>
    <s v="Data Pull 09-28-2022.xlsx"/>
    <n v="6511"/>
    <x v="0"/>
    <d v="2021-08-02T23:10:58"/>
    <x v="5"/>
    <s v="Grant"/>
    <s v="No"/>
    <s v="Consumer Protection; Disadvantaged Communities; Disaster Prevention &amp; Relief; Health &amp; Human Services; Law, Justice, and Legal Services"/>
    <s v="Business; Nonprofit; Public Agency; Tribal Government"/>
    <s v="Federal"/>
    <s v="Not Required"/>
    <n v="2162803"/>
    <s v="Dependant on number of submissions received, application process, etc."/>
    <s v="Between $0 and $65,000"/>
    <x v="1"/>
    <s v="Reimbursement(s)"/>
    <d v="2021-08-02T16:00:00"/>
    <d v="2021-10-04T17:00:00"/>
    <s v="01/01/22 - 12/31/23"/>
    <n v="44501"/>
    <s v="[{&quot;fiscalYear&quot;:&quot;&quot;,&quot;applicationsSubmitted&quot;:&quot;77&quot;}]"/>
  </r>
  <r>
    <s v="Data Pull 09-28-2022.xlsx"/>
    <n v="8384"/>
    <x v="0"/>
    <d v="2022-02-24T18:24:28"/>
    <x v="0"/>
    <s v="Grant"/>
    <s v="No"/>
    <s v="Disadvantaged Communities; Education; Health &amp; Human Services; Housing, Community and Economic Development; Law, Justice, and Legal Services"/>
    <s v="Business; Individual; Nonprofit; Public Agency; Tribal Government"/>
    <s v="Federal"/>
    <s v="Not Required"/>
    <n v="645000"/>
    <s v="Exactly 1"/>
    <n v="215000"/>
    <x v="0"/>
    <s v="Reimbursement(s)"/>
    <d v="2022-01-12T08:00:00"/>
    <d v="2022-01-28T00:00:00"/>
    <s v="​7/1/2022 -6/30/2025"/>
    <n v="44620"/>
    <s v="[{&quot;fiscalYear&quot;:&quot;&quot;,&quot;applicationsSubmitted&quot;:&quot;8&quot;}]"/>
  </r>
  <r>
    <s v="Data Pull 09-28-2022.xlsx"/>
    <n v="7733"/>
    <x v="0"/>
    <d v="2022-03-03T18:19:12"/>
    <x v="12"/>
    <s v="Grant"/>
    <s v="No"/>
    <s v="Environment &amp; Water"/>
    <s v="Individual; Nonprofit; Public Agency; Tribal Government"/>
    <s v="Federal"/>
    <n v="0.25"/>
    <n v="19638000"/>
    <s v="Dependant on number of submissions received, application process, etc."/>
    <s v="Between $10,000 and $19,638,000"/>
    <x v="1"/>
    <s v="Reimbursement(s)"/>
    <d v="2022-02-26T00:30:00"/>
    <d v="2022-03-25T17:00:00"/>
    <s v="3 years"/>
    <n v="44771"/>
    <s v="[{&quot;fiscalYear&quot;:&quot;&quot;,&quot;applicationsSubmitted&quot;:&quot;8&quot;}]"/>
  </r>
  <r>
    <s v="Data Pull 09-28-2022.xlsx"/>
    <n v="9212"/>
    <x v="0"/>
    <d v="2022-02-24T19:11:02"/>
    <x v="17"/>
    <s v="Grant"/>
    <s v="No"/>
    <s v="Disadvantaged Communities; Education; Libraries and Arts"/>
    <s v="Public Agency"/>
    <s v="State"/>
    <n v="0.2"/>
    <n v="2450000"/>
    <s v="Dependant on number of submissions received, application process, etc."/>
    <s v="Between $25,000 and $225,000"/>
    <x v="1"/>
    <s v="Advance(s)"/>
    <d v="2022-02-24T08:00:00"/>
    <d v="2022-03-28T17:00:00"/>
    <s v="Apr, 2022-Mar, 2024"/>
    <s v="April, 2022"/>
    <s v="[{&quot;fiscalYear&quot;:&quot;&quot;,&quot;applicationsSubmitted&quot;:&quot;8&quot;}]"/>
  </r>
  <r>
    <s v="Data Pull 09-28-2022.xlsx"/>
    <n v="6235"/>
    <x v="0"/>
    <d v="2021-08-13T20:36:49"/>
    <x v="7"/>
    <s v="Grant"/>
    <s v="Yes"/>
    <s v="Agriculture; Disadvantaged Communities; Environment &amp; Water"/>
    <s v="Public Agency; 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Reimbursement(s)"/>
    <d v="2021-06-29T07:00:00"/>
    <d v="2021-08-12T11:59:00"/>
    <s v="10/19/21-3/14/24"/>
    <n v="44488"/>
    <s v="[{&quot;fiscalYear&quot;:&quot;&quot;,&quot;applicationsSubmitted&quot;:&quot;8&quot;}]"/>
  </r>
  <r>
    <s v="Data Pull 09-28-2022.xlsx"/>
    <n v="7481"/>
    <x v="0"/>
    <d v="2021-11-04T22:59:55"/>
    <x v="5"/>
    <s v="Grant"/>
    <s v="Yes"/>
    <s v="Disaster Prevention &amp; Relief"/>
    <s v="Nonprofit; Public Agency; Tribal Government"/>
    <s v="Federal"/>
    <n v="0.25"/>
    <n v="7787780"/>
    <s v="Dependant on number of submissions received, application process, etc."/>
    <s v="Dependant on number of submissions received, application process, etc."/>
    <x v="2"/>
    <s v="Reimbursement(s)"/>
    <d v="2021-11-04T07:00:00"/>
    <d v="2022-03-31T00:00:00"/>
    <s v="36 Months"/>
    <s v="1 Year after approve"/>
    <s v="[{&quot;fiscalYear&quot;:&quot;&quot;,&quot;applicationsSubmitted&quot;:&quot;8&quot;}]"/>
  </r>
  <r>
    <s v="Data Pull 09-28-2022.xlsx"/>
    <n v="7295"/>
    <x v="0"/>
    <d v="2022-02-28T23:24:59"/>
    <x v="2"/>
    <s v="Grant"/>
    <s v="No"/>
    <s v="Law, Justice, and Legal Services"/>
    <s v="Public Agency"/>
    <s v="State"/>
    <s v="Not Required"/>
    <n v="3026000"/>
    <s v="Dependant on number of submissions received, application process, etc."/>
    <s v="Dependant on number of submissions received, application process, etc."/>
    <x v="2"/>
    <s v="Reimbursement(s)"/>
    <d v="2021-11-01T07:00:00"/>
    <d v="2021-11-30T17:00:00"/>
    <s v="1/1/2022-6/30/2024"/>
    <n v="44561"/>
    <s v="[{&quot;fiscalYear&quot;:&quot;&quot;,&quot;applicationsSubmitted&quot;:&quot;8&quot;}]"/>
  </r>
  <r>
    <s v="Data Pull 09-28-2022.xlsx"/>
    <n v="8708"/>
    <x v="0"/>
    <d v="2022-03-03T18:24:11"/>
    <x v="12"/>
    <s v="Grant"/>
    <s v="No"/>
    <s v="Environment &amp; Water"/>
    <s v="Nonprofit; Public Agency; Tribal Government"/>
    <s v="State"/>
    <s v="Not Required"/>
    <n v="24000000"/>
    <s v="Dependant on number of submissions received, application process, etc."/>
    <s v="Dependant on number of submissions received, application process, etc."/>
    <x v="2"/>
    <s v="Reimbursement(s)"/>
    <d v="2022-01-27T08:00:00"/>
    <d v="2022-03-04T15:00:00"/>
    <s v="3 years"/>
    <s v="Summer 2022"/>
    <s v="[{&quot;fiscalYear&quot;:&quot;&quot;,&quot;applicationsSubmitted&quot;:&quot;82&quot;}]"/>
  </r>
  <r>
    <s v="Data Pull 09-28-2022.xlsx"/>
    <n v="8981"/>
    <x v="0"/>
    <d v="2022-04-12T20:33:36"/>
    <x v="17"/>
    <s v="Grant"/>
    <s v="No"/>
    <s v="Disadvantaged Communities; Health &amp; Human Services; Law, Justice, and Legal Services; Libraries and Arts"/>
    <s v="Business; Individual; Nonprofit"/>
    <s v="State"/>
    <s v="Not Required"/>
    <n v="5000000"/>
    <s v="Dependant on number of submissions received, application process, etc."/>
    <s v="Between $40,000 and $400,000"/>
    <x v="1"/>
    <s v="Reimbursement(s)"/>
    <d v="2022-02-14T08:00:00"/>
    <d v="2022-03-14T17:00:00"/>
    <s v="12 months"/>
    <n v="44676"/>
    <s v="[{&quot;fiscalYear&quot;:&quot;&quot;,&quot;applicationsSubmitted&quot;:&quot;86&quot;}]"/>
  </r>
  <r>
    <s v="Data Pull 09-28-2022.xlsx"/>
    <n v="6901"/>
    <x v="0"/>
    <d v="2022-02-17T18:48:10"/>
    <x v="19"/>
    <s v="Grant"/>
    <s v="No"/>
    <s v="Disaster Prevention &amp; Relief; Housing, Community and Economic Development"/>
    <s v="Business; Nonprofit"/>
    <s v="State"/>
    <s v="Not Required"/>
    <n v="482000000"/>
    <s v="Dependant on number of submissions received, application process, etc."/>
    <s v="Dependant on number of submissions received, application process, etc."/>
    <x v="2"/>
    <s v="Advances &amp; Reimbursement(s)"/>
    <d v="2021-09-13T07:00:00"/>
    <d v="2021-09-30T00:00:00"/>
    <s v="N/A"/>
    <s v="TBD"/>
    <s v="[{&quot;fiscalYear&quot;:&quot;&quot;,&quot;applicationsSubmitted&quot;:&quot;86903&quot;}]"/>
  </r>
  <r>
    <s v="Data Pull 09-28-2022.xlsx"/>
    <n v="6844"/>
    <x v="0"/>
    <d v="2021-09-07T22:38:32"/>
    <x v="42"/>
    <s v="Grant"/>
    <s v="No"/>
    <s v="Disadvantaged Communities; Health &amp; Human Services"/>
    <s v="Business; Nonprofit; Public Agency"/>
    <s v="State"/>
    <n v="0.2"/>
    <n v="1050000"/>
    <s v="Exactly 6"/>
    <n v="175000"/>
    <x v="0"/>
    <s v="Reimbursement(s)"/>
    <d v="2021-09-07T07:00:00"/>
    <d v="2021-09-30T03:00:00"/>
    <s v="up to 5 years"/>
    <n v="44495"/>
    <s v="[{&quot;fiscalYear&quot;:&quot;&quot;,&quot;applicationsSubmitted&quot;:&quot;9&quot;}]"/>
  </r>
  <r>
    <s v="Data Pull 09-28-2022.xlsx"/>
    <n v="5368"/>
    <x v="0"/>
    <d v="2021-09-07T18:07:19"/>
    <x v="14"/>
    <s v="Grant"/>
    <s v="No"/>
    <s v="Transportation"/>
    <s v="Public Agency"/>
    <s v="Federal"/>
    <n v="0.2"/>
    <n v="1500000"/>
    <s v="Between 1 and 6"/>
    <s v="Between $100,000 and $500,000"/>
    <x v="1"/>
    <s v="Reimbursement(s)"/>
    <d v="2021-09-07T07:00:00"/>
    <d v="2021-10-27T17:00:00"/>
    <s v="approx. 27 months"/>
    <s v="Late Spring 2022"/>
    <s v="[{&quot;fiscalYear&quot;:&quot;&quot;,&quot;applicationsSubmitted&quot;:&quot;9&quot;}]"/>
  </r>
  <r>
    <s v="Data Pull 09-28-2022.xlsx"/>
    <n v="9374"/>
    <x v="0"/>
    <d v="2022-04-08T22:53:15"/>
    <x v="2"/>
    <s v="Grant"/>
    <s v="Yes"/>
    <s v="Health &amp; Human Services; Science, Technology, and Research &amp; Development"/>
    <s v="Nonprofit; Public Agency"/>
    <s v="State"/>
    <s v="Not Required"/>
    <n v="8800000"/>
    <s v="Dependant on number of submissions received, application process, etc."/>
    <s v="Dependant on number of submissions received, application process, etc."/>
    <x v="2"/>
    <s v="Reimbursement(s)"/>
    <d v="2022-03-04T08:00:00"/>
    <d v="2022-05-04T17:00:00"/>
    <s v="11/12/22 - 06/30/24"/>
    <n v="44726"/>
    <s v="[{&quot;fiscalYear&quot;:&quot;&quot;,&quot;applicationsSubmitted&quot;:&quot;9&quot;}]"/>
  </r>
  <r>
    <s v="Data Pull 09-28-2022.xlsx"/>
    <n v="8153"/>
    <x v="0"/>
    <d v="2021-12-15T21:20:53"/>
    <x v="34"/>
    <s v="Grant"/>
    <s v="No"/>
    <s v="Law, Justice, and Legal Services"/>
    <s v="Nonprofit"/>
    <s v="State"/>
    <s v="Not Required"/>
    <n v="15000000"/>
    <s v="Dependant on number of submissions received, application process, etc."/>
    <s v="Between $0 and $750,000"/>
    <x v="1"/>
    <s v="Advance(s)"/>
    <d v="2021-12-15T08:00:00"/>
    <d v="2022-01-26T17:00:00"/>
    <s v="7/1/2022 - 6/30/2025"/>
    <n v="44652"/>
    <s v="[{&quot;fiscalYear&quot;:&quot;&quot;,&quot;applicationsSubmitted&quot;:&quot;90&quot;}]"/>
  </r>
  <r>
    <s v="Data Pull 09-28-2022.xlsx"/>
    <n v="8165"/>
    <x v="0"/>
    <d v="2021-12-16T19:30:22"/>
    <x v="17"/>
    <s v="Grant"/>
    <s v="No"/>
    <s v="Libraries and Arts"/>
    <s v="Public Agency"/>
    <s v="State"/>
    <s v="Not Required"/>
    <n v="1000000"/>
    <s v="Dependant on number of submissions received, application process, etc."/>
    <s v="Dependant on number of submissions received, application process, etc."/>
    <x v="2"/>
    <s v="Advances &amp; Reimbursement(s)"/>
    <d v="2021-12-16T08:00:00"/>
    <d v="2022-01-14T17:00:00"/>
    <s v="July 2021-June 2022"/>
    <n v="44593"/>
    <s v="[{&quot;fiscalYear&quot;:&quot;&quot;,&quot;applicationsSubmitted&quot;:&quot;90&quot;}]"/>
  </r>
  <r>
    <s v="Data Pull 09-28-2022.xlsx"/>
    <n v="5959"/>
    <x v="0"/>
    <d v="2022-02-28T23:35:45"/>
    <x v="41"/>
    <s v="Grant"/>
    <s v="Yes"/>
    <s v="Law, Justice, and Legal Services"/>
    <s v="Public Agency"/>
    <s v="State"/>
    <s v="Not Required"/>
    <n v="320000"/>
    <s v="Exactly 16"/>
    <s v="Between $1 and $20,000"/>
    <x v="1"/>
    <s v="Reimbursement(s)"/>
    <d v="2021-09-01T07:00:00"/>
    <d v="2021-09-20T17:00:00"/>
    <s v="20 days"/>
    <n v="44440"/>
    <s v="[{&quot;fiscalYear&quot;:&quot;&quot;,&quot;applicationsSubmitted&quot;:&quot;94&quot;}]"/>
  </r>
  <r>
    <s v="Data Pull 09-28-2022.xlsx"/>
    <n v="6955"/>
    <x v="0"/>
    <d v="2021-09-21T17:01:48"/>
    <x v="34"/>
    <s v="Grant"/>
    <s v="No"/>
    <s v="Law, Justice, and Legal Services"/>
    <s v="Nonprofit"/>
    <s v="State"/>
    <s v="Not Required"/>
    <n v="12000000"/>
    <s v="Dependant on number of submissions received, application process, etc."/>
    <s v="Dependant on number of submissions received, application process, etc."/>
    <x v="2"/>
    <s v="Advance(s)"/>
    <d v="2021-09-21T07:00:00"/>
    <d v="2021-11-15T17:00:00"/>
    <s v="July 2022-June 2025"/>
    <n v="44578"/>
    <s v="[{&quot;fiscalYear&quot;:&quot;&quot;,&quot;applicationsSubmitted&quot;:&quot;95&quot;}]"/>
  </r>
  <r>
    <s v="Data Pull 09-28-2022.xlsx"/>
    <n v="8582"/>
    <x v="0"/>
    <d v="2022-01-19T22:48:30"/>
    <x v="6"/>
    <s v="Grant"/>
    <s v="No"/>
    <s v="Disadvantaged Communities; Disaster Prevention &amp; Relief; Employment, Labor &amp; Training; Health &amp; Human Services; Housing, Community and Economic Development"/>
    <s v="Nonprofit; Public Agency; Tribal Government"/>
    <s v="State"/>
    <s v="Not Required"/>
    <n v="1161000"/>
    <s v="Between 0 and 77"/>
    <s v="Between $0 and $30,000"/>
    <x v="1"/>
    <s v="Advance(s)"/>
    <d v="2022-01-19T08:00:00"/>
    <d v="2022-03-09T23:59:00"/>
    <s v="7/1/22-6/30/24"/>
    <s v="Summer 2022"/>
    <s v="[{&quot;fiscalYear&quot;:&quot;&quot;,&quot;applicationsSubmitted&quot;:&quot;97&quot;}]"/>
  </r>
  <r>
    <s v="Data Pull 09-28-2022.xlsx"/>
    <n v="7811"/>
    <x v="0"/>
    <d v="2021-12-08T17:49:52"/>
    <x v="0"/>
    <s v="Grant"/>
    <s v="No"/>
    <s v="Health &amp; Human Services"/>
    <s v="Nonprofit"/>
    <s v="State"/>
    <s v="Not Required"/>
    <n v="20000000"/>
    <s v="Exactly 70"/>
    <s v="Between $50 and $350"/>
    <x v="1"/>
    <s v="Advance(s)"/>
    <d v="2021-12-08T08:00:00"/>
    <d v="2021-12-17T17:00:00"/>
    <s v="3/1/2022 -5/32/2023"/>
    <n v="44601"/>
    <s v="[{&quot;fiscalYear&quot;:&quot;&quot;,&quot;applicationsSubmitted&quot;:&quot;97&quot;}]"/>
  </r>
  <r>
    <s v="Data Pull 09-28-2022.xlsx"/>
    <n v="8354"/>
    <x v="0"/>
    <d v="2022-01-04T01:47:21"/>
    <x v="32"/>
    <s v="Grant"/>
    <s v="No"/>
    <s v="Disadvantaged Communities; Education; Health &amp; Human Services"/>
    <s v="Individual"/>
    <s v="Other"/>
    <s v="Not Required"/>
    <n v="1000000"/>
    <s v="Dependant on number of submissions received, application process, etc."/>
    <s v="Dependant on number of submissions received, application process, etc."/>
    <x v="2"/>
    <s v="Advance(s)"/>
    <d v="2022-01-03T08:00:00"/>
    <d v="2022-02-22T17:00:00"/>
    <s v="1 year"/>
    <n v="44652"/>
    <s v="[{&quot;fiscalYear&quot;:&quot;&quot;,&quot;applicationsSubmitted&quot;:&quot;99&quot;}]"/>
  </r>
  <r>
    <s v="Data Pull 09-28-2022.xlsx"/>
    <n v="1842"/>
    <x v="2"/>
    <d v="2020-07-09T22:47:47"/>
    <x v="43"/>
    <s v="Loan"/>
    <s v="No"/>
    <s v="Disaster Prevention &amp; Relief"/>
    <s v="Business; Individual"/>
    <s v="State"/>
    <n v="0.02"/>
    <n v="100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none"/>
    <s v="On a rolling basis depending on the lender"/>
    <s v="[{&quot;fiscalYear&quot;:&quot;2020-2021&quot;,&quot;applicationsSubmitted&quot;:&quot;1&quot;}]"/>
  </r>
  <r>
    <s v="Data Pull 09-28-2022.xlsx"/>
    <n v="1848"/>
    <x v="2"/>
    <d v="2021-07-09T16:35:51"/>
    <x v="43"/>
    <s v="Loan"/>
    <s v="No"/>
    <s v="Energy; Environment &amp; Water"/>
    <s v="Business"/>
    <s v="Other"/>
    <s v="Not Required"/>
    <n v="550000000"/>
    <s v="Dependant on number of submissions received, application process, etc."/>
    <s v="Between $1,500,000 and $550,000,000"/>
    <x v="1"/>
    <s v="Advances &amp; Reimbursement(s)"/>
    <d v="2020-07-09T07:00:00"/>
    <s v="Ongoing"/>
    <s v="Ongoing"/>
    <s v="Ongoing"/>
    <s v="[{&quot;fiscalYear&quot;:&quot;2020-2021&quot;,&quot;applicationsSubmitted&quot;:&quot;10&quot;}]"/>
  </r>
  <r>
    <s v="Data Pull 09-28-2022.xlsx"/>
    <n v="1086"/>
    <x v="2"/>
    <d v="2021-07-01T16:22:11"/>
    <x v="39"/>
    <s v="Grant"/>
    <s v="No"/>
    <s v="Environment &amp; Water"/>
    <s v="Business; Individual"/>
    <s v="Other"/>
    <s v="Not Required"/>
    <n v="1000000"/>
    <s v="Dependant on number of submissions received, application process, etc."/>
    <s v="Between $1 and $1,000,000"/>
    <x v="1"/>
    <s v="Reimbursement(s)"/>
    <d v="1989-01-01T08:00:00"/>
    <s v="Ongoing"/>
    <s v="6 years"/>
    <s v="Ongoing"/>
    <s v="[{&quot;fiscalYear&quot;:&quot;2020-2021&quot;,&quot;applicationsSubmitted&quot;:&quot;133&quot;}]"/>
  </r>
  <r>
    <s v="Data Pull 09-28-2022.xlsx"/>
    <n v="1896"/>
    <x v="2"/>
    <d v="2021-05-13T22:27:31"/>
    <x v="44"/>
    <s v="Grant"/>
    <s v="Yes"/>
    <s v="Environment &amp; Water; Parks &amp; Recreation"/>
    <s v="Nonprofit; Public Agency; Tribal Government"/>
    <s v="State"/>
    <s v="Not Required"/>
    <n v="4000000"/>
    <s v="Dependant on number of submissions received, application process, etc."/>
    <s v="Dependant on number of submissions received, application process, etc."/>
    <x v="2"/>
    <s v="Reimbursement(s)"/>
    <d v="2020-07-10T07:00:00"/>
    <s v="Ongoing"/>
    <s v="Ongoing. "/>
    <s v="Rolling basis"/>
    <s v="[{&quot;fiscalYear&quot;:&quot;2020-2021&quot;,&quot;applicationsSubmitted&quot;:&quot;14&quot;}]"/>
  </r>
  <r>
    <s v="Data Pull 09-28-2022.xlsx"/>
    <n v="1128"/>
    <x v="2"/>
    <d v="2021-07-28T16:43:32"/>
    <x v="39"/>
    <s v="Loan"/>
    <s v="Yes"/>
    <s v="Environment &amp; Water"/>
    <s v="Business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0-06-09T07:00:00"/>
    <s v="Ongoing"/>
    <s v="Ongoing"/>
    <s v="Ongoing"/>
    <s v="[{&quot;fiscalYear&quot;:&quot;2020-2021&quot;,&quot;applicationsSubmitted&quot;:&quot;19&quot;}]"/>
  </r>
  <r>
    <s v="Data Pull 09-28-2022.xlsx"/>
    <n v="1113"/>
    <x v="2"/>
    <d v="2020-07-02T21:12:32"/>
    <x v="39"/>
    <s v="Grant"/>
    <s v="No"/>
    <s v="Energy; Environment &amp; Water"/>
    <s v="Nonprofit; Public Agency; Tribal Government"/>
    <s v="Federal"/>
    <s v="Not Required"/>
    <n v="2000000"/>
    <s v="Dependant on number of submissions received, application process, etc."/>
    <n v="35000"/>
    <x v="0"/>
    <s v="Reimbursement(s)"/>
    <d v="2020-06-08T07:00:00"/>
    <s v="Ongoing"/>
    <s v="1 years"/>
    <s v="Applications are accepted and awarded continuously."/>
    <s v="[{&quot;fiscalYear&quot;:&quot;2020-2021&quot;,&quot;applicationsSubmitted&quot;:&quot;2&quot;}]"/>
  </r>
  <r>
    <s v="Data Pull 09-28-2022.xlsx"/>
    <n v="1059"/>
    <x v="2"/>
    <d v="2021-07-01T16:16:05"/>
    <x v="39"/>
    <s v="Grant"/>
    <s v="No"/>
    <s v="Environment &amp; Water"/>
    <s v="Business; Individual"/>
    <s v="Other"/>
    <s v="Not Required"/>
    <n v="1000000"/>
    <s v="Dependant on number of submissions received, application process, etc."/>
    <s v="Between $1 and $1,000,000"/>
    <x v="1"/>
    <s v="Reimbursement(s)"/>
    <d v="2014-09-25T07:00:00"/>
    <s v="Ongoing"/>
    <s v="6 years"/>
    <s v="Ongoing"/>
    <s v="[{&quot;fiscalYear&quot;:&quot;2020-2021&quot;,&quot;applicationsSubmitted&quot;:&quot;20&quot;}]"/>
  </r>
  <r>
    <s v="Data Pull 09-28-2022.xlsx"/>
    <n v="4310"/>
    <x v="2"/>
    <d v="2022-08-09T20:23:29"/>
    <x v="5"/>
    <s v="Grant"/>
    <s v="Yes"/>
    <s v="Disaster Prevention &amp; Relief"/>
    <s v="Nonprofit; Public Agency; Tribal Government"/>
    <s v="Federal"/>
    <n v="0.25"/>
    <n v="500000"/>
    <s v="Dependant on number of submissions received, application process, etc."/>
    <s v="Dependant on number of submissions received, application process, etc."/>
    <x v="2"/>
    <s v="Advances &amp; Reimbursement(s)"/>
    <d v="2020-10-15T07:00:00"/>
    <s v="Ongoing"/>
    <s v="36 months"/>
    <s v="Varies"/>
    <s v="[{&quot;fiscalYear&quot;:&quot;2020-2021&quot;,&quot;applicationsSubmitted&quot;:&quot;210&quot;}]"/>
  </r>
  <r>
    <s v="Data Pull 09-28-2022.xlsx"/>
    <n v="1104"/>
    <x v="2"/>
    <d v="2020-09-28T17:16:37"/>
    <x v="39"/>
    <s v="Grant"/>
    <s v="No"/>
    <s v="Environment &amp; Water"/>
    <s v="Nonprofit; Public Agency; Tribal Government"/>
    <s v="Federal and State"/>
    <s v="Not Required"/>
    <n v="586000000"/>
    <s v="Dependant on number of submissions received, application process, etc."/>
    <s v="Dependant on number of submissions received, application process, etc."/>
    <x v="2"/>
    <s v="Reimbursement(s)"/>
    <d v="2020-06-08T07:00:00"/>
    <s v="Ongoing"/>
    <s v="3 years"/>
    <s v="Continuous."/>
    <s v="[{&quot;fiscalYear&quot;:&quot;2020-2021&quot;,&quot;applicationsSubmitted&quot;:&quot;213&quot;}]"/>
  </r>
  <r>
    <s v="Data Pull 09-28-2022.xlsx"/>
    <n v="1107"/>
    <x v="2"/>
    <d v="2022-06-29T19:48:56"/>
    <x v="39"/>
    <s v="Grant"/>
    <s v="Yes"/>
    <s v="Disadvantaged Communities; Environment &amp; Water"/>
    <s v="Nonprofit; Public Agency; Tribal Government"/>
    <s v="State"/>
    <s v="Not Required"/>
    <n v="9700000"/>
    <s v="Dependant on number of submissions received, application process, etc."/>
    <s v="Dependant on number of submissions received, application process, etc."/>
    <x v="2"/>
    <s v="Reimbursement(s)"/>
    <d v="2020-06-08T07:00:00"/>
    <s v="Ongoing"/>
    <s v="2 years"/>
    <s v="Ongoing"/>
    <s v="[{&quot;fiscalYear&quot;:&quot;2020-2021&quot;,&quot;applicationsSubmitted&quot;:&quot;23&quot;}]"/>
  </r>
  <r>
    <s v="Data Pull 09-28-2022.xlsx"/>
    <n v="1008"/>
    <x v="2"/>
    <d v="2020-07-02T21:26:09"/>
    <x v="39"/>
    <s v="Grant"/>
    <s v="No"/>
    <s v="Environment &amp; Water"/>
    <s v="Nonprofit; Public Agency; Tribal Government"/>
    <s v="State"/>
    <n v="0.5"/>
    <n v="5000000"/>
    <s v="Between 0 and 3"/>
    <s v="Between $250,000 and $5,000,000"/>
    <x v="1"/>
    <s v="Reimbursement(s)"/>
    <d v="2020-06-03T07:00:00"/>
    <s v="Ongoing"/>
    <s v="3 years"/>
    <s v="Applications are accepted and awarded continuously."/>
    <s v="[{&quot;fiscalYear&quot;:&quot;2020-2021&quot;,&quot;applicationsSubmitted&quot;:&quot;24&quot;}]"/>
  </r>
  <r>
    <s v="Data Pull 09-28-2022.xlsx"/>
    <n v="1809"/>
    <x v="2"/>
    <d v="2021-12-20T19:28:42"/>
    <x v="43"/>
    <s v="Loan"/>
    <s v="No"/>
    <s v="Disadvantaged Communities; Housing, Community and Economic Development"/>
    <s v="Business"/>
    <s v="Federal and State"/>
    <n v="0.2"/>
    <n v="20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none"/>
    <s v="On a rolling basis"/>
    <s v="[{&quot;fiscalYear&quot;:&quot;2020-2021&quot;,&quot;applicationsSubmitted&quot;:&quot;28&quot;}]"/>
  </r>
  <r>
    <s v="Data Pull 09-28-2022.xlsx"/>
    <n v="1899"/>
    <x v="2"/>
    <d v="2020-07-30T17:22:27"/>
    <x v="44"/>
    <s v="Grant"/>
    <s v="Yes"/>
    <s v="Environment &amp; Water; Parks &amp; Recreation"/>
    <s v="Nonprofit; Public Agency; Tribal Government"/>
    <s v="State"/>
    <n v="0.1"/>
    <n v="350000"/>
    <s v="Dependant on number of submissions received, application process, etc."/>
    <s v="Dependant on number of submissions received, application process, etc."/>
    <x v="2"/>
    <s v="Reimbursement(s)"/>
    <d v="2020-07-10T07:00:00"/>
    <s v="Ongoing"/>
    <s v="Ongoing. "/>
    <s v="Rolling basis"/>
    <s v="[{&quot;fiscalYear&quot;:&quot;2020-2021&quot;,&quot;applicationsSubmitted&quot;:&quot;3&quot;}]"/>
  </r>
  <r>
    <s v="Data Pull 09-28-2022.xlsx"/>
    <n v="3300"/>
    <x v="2"/>
    <d v="2022-01-19T18:33:52"/>
    <x v="7"/>
    <s v="Loan"/>
    <s v="No"/>
    <s v="Environment &amp; Water"/>
    <s v="Business; Nonprofit; Public Agency"/>
    <s v="State"/>
    <s v="Not Required"/>
    <n v="37426000"/>
    <s v="Dependant on number of submissions received, application process, etc."/>
    <s v="Dependant on number of submissions received, application process, etc."/>
    <x v="2"/>
    <s v="Advance(s)"/>
    <d v="2020-08-03T07:00:00"/>
    <s v="Ongoing"/>
    <s v="Continuous"/>
    <s v="N/A"/>
    <s v="[{&quot;fiscalYear&quot;:&quot;2020-2021&quot;,&quot;applicationsSubmitted&quot;:&quot;3&quot;}]"/>
  </r>
  <r>
    <s v="Data Pull 09-28-2022.xlsx"/>
    <n v="1971"/>
    <x v="2"/>
    <d v="2022-05-16T21:32:05"/>
    <x v="43"/>
    <s v="Grant"/>
    <s v="Yes"/>
    <s v="Disadvantaged Communities; Disaster Prevention &amp; Relief; Employment, Labor &amp; Training; Energy; Environment &amp; Water; Housing, Community and Economic Development; Science, Technology, and Research &amp; Development; Transportation"/>
    <s v="Business; Individual; Nonprofit; Public Agency; Tribal Government"/>
    <s v="Other"/>
    <s v="Not Required"/>
    <n v="100000000"/>
    <s v="Dependant on number of submissions received, application process, etc."/>
    <s v="Dependant on number of submissions received, application process, etc."/>
    <x v="2"/>
    <s v="Advances &amp; Reimbursement(s)"/>
    <d v="2010-09-01T07:00:00"/>
    <s v="Ongoing"/>
    <s v="3y unless extended"/>
    <s v="Ongoing"/>
    <s v="[{&quot;fiscalYear&quot;:&quot;2020-2021&quot;,&quot;applicationsSubmitted&quot;:&quot;31&quot;}]"/>
  </r>
  <r>
    <s v="Data Pull 09-28-2022.xlsx"/>
    <n v="1149"/>
    <x v="2"/>
    <d v="2021-07-01T16:13:05"/>
    <x v="39"/>
    <s v="Grant"/>
    <s v="Yes"/>
    <s v="Disadvantaged Communities; Environment &amp; Water"/>
    <s v="Business; Nonprofit; Public Agency"/>
    <s v="State"/>
    <s v="Not Required"/>
    <n v="34000000"/>
    <s v="Between 65 and 85"/>
    <s v="Dependant on number of submissions received, application process, etc."/>
    <x v="2"/>
    <s v="Reimbursement(s)"/>
    <d v="2021-07-01T07:00:00"/>
    <s v="Ongoing"/>
    <s v="3 years"/>
    <s v="Continuous"/>
    <s v="[{&quot;fiscalYear&quot;:&quot;2020-2021&quot;,&quot;applicationsSubmitted&quot;:&quot;35&quot;}]"/>
  </r>
  <r>
    <s v="Data Pull 09-28-2022.xlsx"/>
    <n v="1803"/>
    <x v="2"/>
    <d v="2021-12-20T19:33:47"/>
    <x v="43"/>
    <s v="Loan"/>
    <s v="No"/>
    <s v="Disadvantaged Communities; Housing, Community and Economic Development"/>
    <s v="Business"/>
    <s v="State"/>
    <n v="0.02"/>
    <n v="4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as applicable"/>
    <s v="On a rolling basis"/>
    <s v="[{&quot;fiscalYear&quot;:&quot;2020-2021&quot;,&quot;applicationsSubmitted&quot;:&quot;515&quot;}]"/>
  </r>
  <r>
    <s v="Data Pull 09-28-2022.xlsx"/>
    <n v="1494"/>
    <x v="2"/>
    <d v="2020-07-03T20:48:47"/>
    <x v="43"/>
    <s v="Loan"/>
    <s v="No"/>
    <s v="Disaster Prevention &amp; Relief; Health &amp; Human Services"/>
    <s v="Nonprofit; Public Agency"/>
    <s v="Other"/>
    <s v="Not Required"/>
    <n v="5000000"/>
    <s v="Between 0 and 20"/>
    <s v="Between $0 and $250,000"/>
    <x v="1"/>
    <s v="Advances &amp; Reimbursement(s)"/>
    <d v="2020-07-01T07:00:00"/>
    <s v="Ongoing"/>
    <s v="Ongoing"/>
    <s v="Ongoing"/>
    <s v="[{&quot;fiscalYear&quot;:&quot;2020-2021&quot;,&quot;applicationsSubmitted&quot;:&quot;6&quot;}]"/>
  </r>
  <r>
    <s v="Data Pull 09-28-2022.xlsx"/>
    <n v="1671"/>
    <x v="2"/>
    <d v="2020-07-30T17:19:41"/>
    <x v="45"/>
    <s v="Grant"/>
    <s v="Yes"/>
    <s v="Disadvantaged Communities; Environment &amp; Water; Parks &amp; Recreation"/>
    <s v="Nonprofit; 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Reimbursement(s)"/>
    <d v="2020-07-06T07:00:00"/>
    <s v="Ongoing"/>
    <s v="Usually 3-4 years"/>
    <s v="Ongoing"/>
    <s v="[{&quot;fiscalYear&quot;:&quot;2020-2021&quot;,&quot;applicationsSubmitted&quot;:&quot;6&quot;}]"/>
  </r>
  <r>
    <s v="Data Pull 09-28-2022.xlsx"/>
    <n v="1806"/>
    <x v="2"/>
    <d v="2020-07-28T16:11:40"/>
    <x v="43"/>
    <s v="Loan"/>
    <s v="No"/>
    <s v="Environment &amp; Water; Transportation"/>
    <s v="Business"/>
    <s v="State"/>
    <s v="Not Required"/>
    <n v="1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none"/>
    <s v="On a rolling basis"/>
    <s v="[{&quot;fiscalYear&quot;:&quot;2020-2021&quot;,&quot;applicationsSubmitted&quot;:&quot;6235&quot;}]"/>
  </r>
  <r>
    <s v="Data Pull 09-28-2022.xlsx"/>
    <n v="8624"/>
    <x v="2"/>
    <d v="2022-03-17T17:07:15"/>
    <x v="45"/>
    <s v="Grant"/>
    <s v="No"/>
    <s v="Disaster Prevention &amp; Relief; Environment &amp; Water"/>
    <s v="Nonprofit; Public Agency; Tribal Government"/>
    <s v="State"/>
    <s v="Not Required"/>
    <n v="17000000"/>
    <s v="Dependant on number of submissions received, application process, etc."/>
    <s v="Dependant on number of submissions received, application process, etc."/>
    <x v="2"/>
    <s v="Reimbursement(s)"/>
    <d v="2022-01-24T08:00:00"/>
    <s v="Ongoing"/>
    <s v="TBD"/>
    <s v="By May 2022"/>
    <s v="[{&quot;fiscalYear&quot;:&quot;2020-2021&quot;,&quot;applicationsSubmitted&quot;:&quot;78&quot;}]"/>
  </r>
  <r>
    <s v="Data Pull 09-28-2022.xlsx"/>
    <n v="1005"/>
    <x v="2"/>
    <d v="2020-07-02T21:23:53"/>
    <x v="39"/>
    <s v="Grant"/>
    <s v="No"/>
    <s v="Environment &amp; Water"/>
    <s v="Public Agency; Tribal Government"/>
    <s v="State"/>
    <n v="0.5"/>
    <n v="18000000"/>
    <s v="Dependant on number of submissions received, application process, etc."/>
    <s v="Between $75,000 and $150,000"/>
    <x v="1"/>
    <s v="Reimbursement(s)"/>
    <d v="2020-06-03T07:00:00"/>
    <s v="Ongoing"/>
    <s v="3 years"/>
    <s v="Applications are accepted and awarded continuously."/>
    <s v="[{&quot;fiscalYear&quot;:&quot;2020-2021&quot;,&quot;applicationsSubmitted&quot;:&quot;9&quot;}]"/>
  </r>
  <r>
    <s v="Data Pull 09-28-2022.xlsx"/>
    <n v="9215"/>
    <x v="0"/>
    <d v="2022-07-21T22:16:13"/>
    <x v="32"/>
    <s v="Grant"/>
    <s v="No"/>
    <s v="Health &amp; Human Services"/>
    <s v="Individual"/>
    <s v="Other"/>
    <s v="Not Required"/>
    <n v="2000000"/>
    <s v="Dependant on number of submissions received, application process, etc."/>
    <s v="Between $5,000 and $50,000"/>
    <x v="1"/>
    <s v="Advance(s)"/>
    <d v="2022-02-23T08:00:00"/>
    <d v="2022-02-25T15:00:00"/>
    <s v="Two months"/>
    <n v="44652"/>
    <s v="[{&quot;fiscalYear&quot;:&quot;2021-2022&quot;,&quot;applicationsSubmitted&quot;:0,&quot;grantsAwarded&quot;:0}]"/>
  </r>
  <r>
    <s v="Data Pull 09-28-2022.xlsx"/>
    <n v="8069"/>
    <x v="0"/>
    <d v="2022-07-21T22:17:50"/>
    <x v="32"/>
    <s v="Grant"/>
    <s v="No"/>
    <s v="Health &amp; Human Services"/>
    <s v="Individual"/>
    <s v="Other"/>
    <s v="Not Required"/>
    <n v="2000000"/>
    <s v="Dependant on number of submissions received, application process, etc."/>
    <s v="Between $5,000 and $50,000"/>
    <x v="1"/>
    <s v="Advance(s)"/>
    <d v="2021-12-14T08:00:00"/>
    <d v="2022-02-21T15:00:00"/>
    <s v="Two months"/>
    <n v="44652"/>
    <s v="[{&quot;fiscalYear&quot;:&quot;2021-2022&quot;,&quot;applicationsSubmitted&quot;:0,&quot;grantsAwarded&quot;:0}]"/>
  </r>
  <r>
    <s v="Data Pull 09-28-2022.xlsx"/>
    <n v="11714"/>
    <x v="2"/>
    <d v="2022-07-12T21:43:11"/>
    <x v="27"/>
    <s v="Grant"/>
    <s v="No"/>
    <s v="Agriculture; Environment &amp; Water"/>
    <s v="Business; Individual; Nonprofit; Public Agency"/>
    <s v="State"/>
    <n v="0.25"/>
    <m/>
    <s v="Dependant on number of submissions received, application process, etc."/>
    <s v="Dependant on number of submissions received, application process, etc."/>
    <x v="2"/>
    <s v="Advances &amp; Reimbursement(s)"/>
    <d v="2022-07-12T07:00:00"/>
    <s v="Ongoing"/>
    <s v="7/12/2022 -6/30/2026"/>
    <s v="7/12/2022 -3/31/2026"/>
    <s v="[{&quot;fiscalYear&quot;:&quot;2021-2022&quot;,&quot;applicationsSubmitted&quot;:0,&quot;grantsAwarded&quot;:0}]"/>
  </r>
  <r>
    <s v="Data Pull 09-28-2022.xlsx"/>
    <n v="10538"/>
    <x v="0"/>
    <d v="2022-09-13T21:25:29"/>
    <x v="7"/>
    <s v="Grant"/>
    <s v="No"/>
    <s v="Education; Transportation"/>
    <s v="Public Agency"/>
    <s v="State"/>
    <s v="Not Required"/>
    <n v="6090000"/>
    <s v="Dependant on number of submissions received, application process, etc."/>
    <s v="Dependant on number of submissions received, application process, etc."/>
    <x v="2"/>
    <s v="Advance(s)"/>
    <d v="2022-05-26T15:00:00"/>
    <d v="2022-06-28T11:59:00"/>
    <s v="5/26/2022-6/28/2022"/>
    <n v="44896"/>
    <s v="[{&quot;fiscalYear&quot;:&quot;2021-2022&quot;,&quot;applicationsSubmitted&quot;:0,&quot;grantsAwarded&quot;:0}]"/>
  </r>
  <r>
    <s v="Data Pull 09-28-2022.xlsx"/>
    <n v="6667"/>
    <x v="0"/>
    <d v="2022-07-07T17:35:34"/>
    <x v="7"/>
    <s v="Grant"/>
    <s v="Yes"/>
    <s v="Environment &amp; Water; Science, Technology, and Research &amp; Development; Transportation"/>
    <s v="Business; Nonprofit; Public Agency; Tribal Government"/>
    <s v="State"/>
    <s v="Not Required"/>
    <n v="650000"/>
    <s v="Dependant on number of submissions received, application process, etc."/>
    <s v="Dependant on number of submissions received, application process, etc."/>
    <x v="2"/>
    <s v="Reimbursement(s)"/>
    <d v="2021-08-19T07:00:00"/>
    <d v="2021-12-08T23:59:00"/>
    <s v="NTP to April 1, 2024"/>
    <n v="44593"/>
    <s v="[{&quot;fiscalYear&quot;:&quot;2021-2022&quot;,&quot;applicationsSubmitted&quot;:1,&quot;grantsAwarded&quot;:1}]"/>
  </r>
  <r>
    <s v="Data Pull 09-28-2022.xlsx"/>
    <n v="7126"/>
    <x v="0"/>
    <d v="2022-07-18T23:53:33"/>
    <x v="17"/>
    <s v="Grant"/>
    <s v="No"/>
    <s v="Disadvantaged Communities; Libraries and Arts; Science, Technology, and Research &amp; Development"/>
    <s v="Business; Nonprofit; Public Agency; Tribal Government"/>
    <s v="State"/>
    <s v="Not Required"/>
    <n v="9795000"/>
    <s v="Exactly 1"/>
    <s v="Dependant on number of submissions received, application process, etc."/>
    <x v="2"/>
    <s v="Advances &amp; Reimbursement(s)"/>
    <d v="2021-11-18T00:00:00"/>
    <d v="2021-12-01T17:00:00"/>
    <s v="12/13/21-12/31/23"/>
    <n v="44538"/>
    <s v="[{&quot;fiscalYear&quot;:&quot;2021-2022&quot;,&quot;applicationsSubmitted&quot;:1,&quot;grantsAwarded&quot;:1}]"/>
  </r>
  <r>
    <s v="Data Pull 09-28-2022.xlsx"/>
    <n v="10091"/>
    <x v="0"/>
    <d v="2022-07-19T14:46:49"/>
    <x v="6"/>
    <s v="Grant"/>
    <s v="No"/>
    <s v="Disadvantaged Communities; Employment, Labor &amp; Training; Libraries and Arts"/>
    <s v="Nonprofit; Public Agency; Tribal Government"/>
    <s v="State"/>
    <s v="Not Required"/>
    <n v="150000"/>
    <s v="Exactly 1"/>
    <n v="150000"/>
    <x v="0"/>
    <s v="Advance(s)"/>
    <d v="2022-04-28T07:00:00"/>
    <d v="2022-06-23T23:59:00"/>
    <s v="1/1/23 - 12/31/24"/>
    <n v="44774"/>
    <s v="[{&quot;fiscalYear&quot;:&quot;2021-2022&quot;,&quot;applicationsSubmitted&quot;:10,&quot;grantsAwarded&quot;:0}]"/>
  </r>
  <r>
    <s v="Data Pull 09-28-2022.xlsx"/>
    <n v="9866"/>
    <x v="0"/>
    <d v="2022-06-01T22:26:10"/>
    <x v="7"/>
    <s v="Grant"/>
    <s v="No"/>
    <s v="Energy; Environment &amp; Water"/>
    <s v="Public Agency"/>
    <s v="State"/>
    <s v="Not Required"/>
    <n v="19000000"/>
    <s v="Dependant on number of submissions received, application process, etc."/>
    <s v="Between $1,000,000 and $4,000,000"/>
    <x v="1"/>
    <s v="Reimbursement(s)"/>
    <d v="2022-04-06T07:00:00"/>
    <d v="2022-05-19T00:00:00"/>
    <s v="2 years"/>
    <n v="44805"/>
    <s v="[{&quot;fiscalYear&quot;:&quot;2021-2022&quot;,&quot;applicationsSubmitted&quot;:10,&quot;grantsAwarded&quot;:0}]"/>
  </r>
  <r>
    <s v="Data Pull 09-28-2022.xlsx"/>
    <n v="9938"/>
    <x v="0"/>
    <d v="2022-07-05T21:10:27"/>
    <x v="0"/>
    <s v="Grant"/>
    <s v="No"/>
    <s v="Health &amp; Human Services"/>
    <s v="Nonprofit; Public Agency; Tribal Government"/>
    <s v="Federal"/>
    <s v="Not Required"/>
    <n v="3000000"/>
    <s v="Exactly 10"/>
    <s v="Dependant on number of submissions received, application process, etc."/>
    <x v="2"/>
    <s v="Reimbursement(s)"/>
    <d v="2022-04-11T07:00:00"/>
    <d v="2022-04-29T17:00:00"/>
    <s v="3 years"/>
    <n v="44712"/>
    <s v="[{&quot;fiscalYear&quot;:&quot;2021-2022&quot;,&quot;applicationsSubmitted&quot;:10,&quot;grantsAwarded&quot;:0}]"/>
  </r>
  <r>
    <s v="Data Pull 09-28-2022.xlsx"/>
    <n v="10088"/>
    <x v="0"/>
    <d v="2022-07-19T14:47:56"/>
    <x v="6"/>
    <s v="Grant"/>
    <s v="No"/>
    <s v="Employment, Labor &amp; Training; Libraries and Arts"/>
    <s v="Nonprofit; Public Agency; Tribal Government"/>
    <s v="State"/>
    <s v="Not Required"/>
    <n v="500000"/>
    <s v="Dependant on number of submissions received, application process, etc."/>
    <s v="Between $0 and $500,000"/>
    <x v="1"/>
    <s v="Advance(s)"/>
    <d v="2022-04-28T07:00:00"/>
    <d v="2022-06-23T23:59:00"/>
    <s v="1/1/23 - 12/31/23"/>
    <n v="44774"/>
    <s v="[{&quot;fiscalYear&quot;:&quot;2021-2022&quot;,&quot;applicationsSubmitted&quot;:11,&quot;grantsAwarded&quot;:0}]"/>
  </r>
  <r>
    <s v="Data Pull 09-28-2022.xlsx"/>
    <n v="10118"/>
    <x v="0"/>
    <d v="2022-06-30T18:48:42"/>
    <x v="4"/>
    <s v="Grant"/>
    <s v="No"/>
    <s v="Agriculture; Energy; Food &amp; Nutrition; Housing, Community and Economic Development"/>
    <s v="Business; Nonprofit; Public Agency; Tribal Government"/>
    <s v="State"/>
    <s v="Not Required"/>
    <n v="900000"/>
    <s v="Dependant on number of submissions received, application process, etc."/>
    <s v="Dependant on number of submissions received, application process, etc."/>
    <x v="2"/>
    <s v="Advances &amp; Reimbursement(s)"/>
    <d v="2022-04-28T07:00:00"/>
    <d v="2022-06-10T17:00:00"/>
    <s v="thru December 2026"/>
    <n v="44743"/>
    <s v="[{&quot;fiscalYear&quot;:&quot;2021-2022&quot;,&quot;applicationsSubmitted&quot;:11,&quot;grantsAwarded&quot;:0}]"/>
  </r>
  <r>
    <s v="Data Pull 09-28-2022.xlsx"/>
    <n v="6964"/>
    <x v="0"/>
    <d v="2022-07-11T21:05:44"/>
    <x v="3"/>
    <s v="Grant"/>
    <s v="No"/>
    <s v="Education; Environment &amp; Water; Parks &amp; Recreation"/>
    <s v="Nonprofit; Public Agency"/>
    <s v="Federal"/>
    <n v="0.12"/>
    <n v="2700000"/>
    <s v="Dependant on number of submissions received, application process, etc."/>
    <s v="Dependant on number of submissions received, application process, etc."/>
    <x v="2"/>
    <s v="Advances &amp; Reimbursement(s)"/>
    <d v="2021-09-21T07:00:00"/>
    <d v="2021-10-29T17:00:00"/>
    <s v="1-3 years"/>
    <n v="44562"/>
    <s v="[{&quot;fiscalYear&quot;:&quot;2021-2022&quot;,&quot;applicationsSubmitted&quot;:11,&quot;grantsAwarded&quot;:0}]"/>
  </r>
  <r>
    <s v="Data Pull 09-28-2022.xlsx"/>
    <n v="9041"/>
    <x v="0"/>
    <d v="2022-07-11T23:19:08"/>
    <x v="27"/>
    <s v="Grant"/>
    <s v="No"/>
    <s v="Disadvantaged Communities; Education; Environment &amp; Water"/>
    <s v="Nonprofit; Public Agency; Tribal Government"/>
    <s v="State"/>
    <s v="Not Required"/>
    <n v="10000000"/>
    <s v="Between 2 and 10"/>
    <s v="Between $1,000,000 and $4,000,000"/>
    <x v="1"/>
    <s v="Advances &amp; Reimbursement(s)"/>
    <d v="2022-02-14T16:00:00"/>
    <d v="2022-04-01T17:00:00"/>
    <s v="Open Seven weeks"/>
    <n v="44682"/>
    <s v="[{&quot;fiscalYear&quot;:&quot;2021-2022&quot;,&quot;applicationsSubmitted&quot;:11,&quot;grantsAwarded&quot;:3}]"/>
  </r>
  <r>
    <s v="Data Pull 09-28-2022.xlsx"/>
    <n v="2631"/>
    <x v="0"/>
    <d v="2022-06-13T23:29:00"/>
    <x v="46"/>
    <s v="Grant"/>
    <s v="Yes"/>
    <s v="Agriculture; Environment &amp; Water"/>
    <s v="Nonprofit; Public Agency; Tribal Government"/>
    <s v="State"/>
    <s v="Not Required"/>
    <n v="3100000"/>
    <s v="Dependant on number of submissions received, application process, etc."/>
    <s v="Dependant on number of submissions received, application process, etc."/>
    <x v="2"/>
    <s v="Reimbursement(s)"/>
    <d v="2021-07-31T07:00:00"/>
    <d v="2021-08-31T17:00:00"/>
    <s v="no more than 3 years"/>
    <s v="Spring 2022"/>
    <s v="[{&quot;fiscalYear&quot;:&quot;2021-2022&quot;,&quot;applicationsSubmitted&quot;:12,&quot;grantsAwarded&quot;:0}]"/>
  </r>
  <r>
    <s v="Data Pull 09-28-2022.xlsx"/>
    <n v="8411"/>
    <x v="0"/>
    <d v="2022-06-08T23:34:54"/>
    <x v="45"/>
    <s v="Grant"/>
    <s v="No"/>
    <s v="Environment &amp; Water; Parks &amp; Recreation"/>
    <s v="Nonprofit; Public Agency; Tribal Government"/>
    <s v="State"/>
    <s v="Not Required"/>
    <n v="9000000"/>
    <s v="Dependant on number of submissions received, application process, etc."/>
    <s v="Between $1 and $200,000"/>
    <x v="1"/>
    <s v="Advances &amp; Reimbursement(s)"/>
    <d v="2022-01-06T08:00:00"/>
    <d v="2022-03-11T17:00:00"/>
    <s v="complete by Feb 2025"/>
    <s v="TBD"/>
    <s v="[{&quot;fiscalYear&quot;:&quot;2021-2022&quot;,&quot;applicationsSubmitted&quot;:122,&quot;grantsAwarded&quot;:0}]"/>
  </r>
  <r>
    <s v="Data Pull 09-28-2022.xlsx"/>
    <n v="8906"/>
    <x v="0"/>
    <d v="2022-08-23T21:54:47"/>
    <x v="17"/>
    <s v="Grant"/>
    <s v="No"/>
    <s v="Disadvantaged Communities; Libraries and Arts"/>
    <s v="Public Agency"/>
    <s v="Federal"/>
    <s v="Not Required"/>
    <n v="100000"/>
    <s v="Dependant on number of submissions received, application process, etc."/>
    <s v="Dependant on number of submissions received, application process, etc."/>
    <x v="2"/>
    <s v="Advance(s)"/>
    <d v="2022-02-09T00:00:00"/>
    <d v="2022-03-04T17:00:00"/>
    <s v="FY 2021-2022"/>
    <n v="44638"/>
    <s v="[{&quot;fiscalYear&quot;:&quot;2021-2022&quot;,&quot;applicationsSubmitted&quot;:13,&quot;grantsAwarded&quot;:11}]"/>
  </r>
  <r>
    <s v="Data Pull 09-28-2022.xlsx"/>
    <n v="8588"/>
    <x v="0"/>
    <d v="2022-06-29T13:28:22"/>
    <x v="47"/>
    <s v="Grant"/>
    <s v="No"/>
    <s v="Disadvantaged Communities; Education; Libraries and Arts"/>
    <s v="Nonprofit; Public Agency; Tribal Government"/>
    <s v="State"/>
    <n v="0.05"/>
    <n v="47500000"/>
    <s v="Dependant on number of submissions received, application process, etc."/>
    <s v="Between $50,000 and $500,000"/>
    <x v="1"/>
    <s v="Reimbursement(s)"/>
    <d v="2022-01-28T08:00:00"/>
    <d v="2022-03-11T00:00:00"/>
    <s v="Complete Mar 1, 2026"/>
    <n v="44866"/>
    <s v="[{&quot;fiscalYear&quot;:&quot;2021-2022&quot;,&quot;applicationsSubmitted&quot;:139,&quot;grantsAwarded&quot;:0}]"/>
  </r>
  <r>
    <s v="Data Pull 09-28-2022.xlsx"/>
    <n v="9911"/>
    <x v="0"/>
    <d v="2022-06-29T13:15:02"/>
    <x v="47"/>
    <s v="Grant"/>
    <s v="No"/>
    <s v="Environment &amp; Water"/>
    <s v="Nonprofit; Public Agency"/>
    <s v="State"/>
    <s v="Not Required"/>
    <n v="8299998"/>
    <s v="Dependant on number of submissions received, application process, etc."/>
    <s v="Dependant on number of submissions received, application process, etc."/>
    <x v="2"/>
    <s v="Advances &amp; Reimbursement(s)"/>
    <d v="2022-04-08T07:00:00"/>
    <d v="2022-06-03T17:00:00"/>
    <n v="46082"/>
    <n v="44986"/>
    <s v="[{&quot;fiscalYear&quot;:&quot;2021-2022&quot;,&quot;applicationsSubmitted&quot;:14,&quot;grantsAwarded&quot;:0}]"/>
  </r>
  <r>
    <s v="Data Pull 09-28-2022.xlsx"/>
    <n v="7595"/>
    <x v="0"/>
    <d v="2022-06-17T18:36:48"/>
    <x v="17"/>
    <s v="Grant"/>
    <s v="No"/>
    <s v="Education; Libraries and Arts"/>
    <s v="Nonprofit; Public Agency"/>
    <s v="State"/>
    <s v="Not Required"/>
    <n v="750000"/>
    <s v="Dependant on number of submissions received, application process, etc."/>
    <s v="Between $5,000 and $150,000"/>
    <x v="1"/>
    <s v="Advance(s)"/>
    <d v="2021-11-15T20:00:00"/>
    <d v="2022-01-07T17:00:00"/>
    <n v="45382"/>
    <n v="44593"/>
    <s v="[{&quot;fiscalYear&quot;:&quot;2021-2022&quot;,&quot;applicationsSubmitted&quot;:14,&quot;grantsAwarded&quot;:11}]"/>
  </r>
  <r>
    <s v="Data Pull 09-28-2022.xlsx"/>
    <n v="8528"/>
    <x v="0"/>
    <d v="2022-07-18T23:46:55"/>
    <x v="17"/>
    <s v="Grant"/>
    <s v="No"/>
    <s v="Disadvantaged Communities; Libraries and Arts"/>
    <s v="Public Agency"/>
    <s v="Federal"/>
    <s v="Not Required"/>
    <n v="175000"/>
    <s v="Dependant on number of submissions received, application process, etc."/>
    <s v="Between $0 and $6,000"/>
    <x v="1"/>
    <s v="Advance(s)"/>
    <d v="2022-01-11T08:00:00"/>
    <d v="2022-02-08T11:59:00"/>
    <s v="FY 2021-2022"/>
    <n v="44610"/>
    <s v="[{&quot;fiscalYear&quot;:&quot;2021-2022&quot;,&quot;applicationsSubmitted&quot;:14,&quot;grantsAwarded&quot;:12}]"/>
  </r>
  <r>
    <s v="Data Pull 09-28-2022.xlsx"/>
    <n v="8066"/>
    <x v="0"/>
    <d v="2022-06-30T22:38:07"/>
    <x v="3"/>
    <s v="Grant"/>
    <s v="No"/>
    <s v="Education; Environment &amp; Water; Parks &amp; Recreation"/>
    <s v="Nonprofit; Public Agency"/>
    <s v="State"/>
    <n v="0.25"/>
    <n v="35000000"/>
    <s v="Dependant on number of submissions received, application process, etc."/>
    <s v="Dependant on number of submissions received, application process, etc."/>
    <x v="2"/>
    <s v="Advances &amp; Reimbursement(s)"/>
    <d v="2022-02-22T08:01:00"/>
    <d v="2022-06-06T17:00:00"/>
    <s v="1-3 years"/>
    <n v="44774"/>
    <s v="[{&quot;fiscalYear&quot;:&quot;2021-2022&quot;,&quot;applicationsSubmitted&quot;:150,&quot;grantsAwarded&quot;:0}]"/>
  </r>
  <r>
    <s v="Data Pull 09-28-2022.xlsx"/>
    <n v="2184"/>
    <x v="2"/>
    <d v="2022-06-14T17:13:51"/>
    <x v="46"/>
    <s v="Grant"/>
    <s v="Yes"/>
    <s v="Disadvantaged Communities; Education; Housing, Community and Economic Development; Parks &amp; Recreation"/>
    <s v="Nonprofit; Public Agency"/>
    <s v="State"/>
    <s v="Not Required"/>
    <n v="8700000"/>
    <s v="Dependant on number of submissions received, application process, etc."/>
    <s v="Dependant on number of submissions received, application process, etc."/>
    <x v="2"/>
    <s v="Advances &amp; Reimbursement(s)"/>
    <d v="2020-07-14T18:42:32"/>
    <s v="Ongoing"/>
    <s v="No more than 3 years"/>
    <s v="Ongoing"/>
    <s v="[{&quot;fiscalYear&quot;:&quot;2021-2022&quot;,&quot;applicationsSubmitted&quot;:16,&quot;grantsAwarded&quot;:0}]"/>
  </r>
  <r>
    <s v="Data Pull 09-28-2022.xlsx"/>
    <n v="7078"/>
    <x v="0"/>
    <d v="2022-09-26T22:22:31"/>
    <x v="48"/>
    <s v="Grant"/>
    <s v="No"/>
    <s v="Employment, Labor &amp; Training; Housing, Community and Economic Development"/>
    <s v="Public Agency"/>
    <s v="State"/>
    <s v="Not Required"/>
    <n v="100000000"/>
    <s v="Between 1 and 17"/>
    <s v="Between $416,870 and $22,312,360"/>
    <x v="1"/>
    <s v="Advances &amp; Reimbursement(s)"/>
    <d v="2021-10-01T07:00:00"/>
    <d v="2021-11-15T00:00:00"/>
    <s v="3.5 Years"/>
    <n v="44531"/>
    <s v="[{&quot;fiscalYear&quot;:&quot;2021-2022&quot;,&quot;applicationsSubmitted&quot;:17,&quot;grantsAwarded&quot;:17}]"/>
  </r>
  <r>
    <s v="Data Pull 09-28-2022.xlsx"/>
    <n v="8048"/>
    <x v="0"/>
    <d v="2022-08-01T21:35:33"/>
    <x v="17"/>
    <s v="Grant"/>
    <s v="No"/>
    <s v="Disadvantaged Communities; Libraries and Arts"/>
    <s v="Public Agency"/>
    <s v="Federal"/>
    <s v="Not Required"/>
    <n v="1500000"/>
    <s v="Dependant on number of submissions received, application process, etc."/>
    <s v="Between $10,000 and $250,000"/>
    <x v="1"/>
    <s v="Advance(s)"/>
    <d v="2021-12-14T08:00:00"/>
    <d v="2022-03-01T17:00:00"/>
    <s v="FY 2022-2023"/>
    <n v="44720"/>
    <s v="[{&quot;fiscalYear&quot;:&quot;2021-2022&quot;,&quot;applicationsSubmitted&quot;:18,&quot;grantsAwarded&quot;:11}]"/>
  </r>
  <r>
    <s v="Data Pull 09-28-2022.xlsx"/>
    <n v="8678"/>
    <x v="0"/>
    <d v="2022-08-26T22:51:20"/>
    <x v="12"/>
    <s v="Grant"/>
    <s v="No"/>
    <s v="Environment &amp; Water; Parks &amp; Recreation"/>
    <s v="Nonprofit; Public Agency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2-01-25T08:00:00"/>
    <d v="2022-03-30T17:00:00"/>
    <n v="45838"/>
    <n v="44712"/>
    <s v="[{&quot;fiscalYear&quot;:&quot;2021-2022&quot;,&quot;applicationsSubmitted&quot;:19,&quot;grantsAwarded&quot;:5}]"/>
  </r>
  <r>
    <s v="Data Pull 09-28-2022.xlsx"/>
    <n v="10070"/>
    <x v="0"/>
    <d v="2022-07-19T14:48:58"/>
    <x v="6"/>
    <s v="Grant"/>
    <s v="No"/>
    <s v="Disadvantaged Communities; Education; Libraries and Arts"/>
    <s v="Nonprofit; Public Agency; Tribal Government"/>
    <s v="State"/>
    <s v="Not Required"/>
    <n v="8000000"/>
    <s v="Dependant on number of submissions received, application process, etc."/>
    <s v="Between $0 and $60,000"/>
    <x v="1"/>
    <s v="Advance(s)"/>
    <d v="2022-04-28T07:00:00"/>
    <d v="2022-06-23T23:59:00"/>
    <s v="1/1/23 - 12/31/24"/>
    <n v="44774"/>
    <s v="[{&quot;fiscalYear&quot;:&quot;2021-2022&quot;,&quot;applicationsSubmitted&quot;:199,&quot;grantsAwarded&quot;:0}]"/>
  </r>
  <r>
    <s v="Data Pull 09-28-2022.xlsx"/>
    <n v="10205"/>
    <x v="0"/>
    <d v="2022-07-11T17:34:30"/>
    <x v="3"/>
    <s v="Grant"/>
    <s v="No"/>
    <s v="Environment &amp; Water; Parks &amp; Recreation"/>
    <s v="Nonprofit; Public Agency"/>
    <s v="Federal"/>
    <n v="0.33"/>
    <n v="555000"/>
    <s v="Exactly 2"/>
    <n v="277500"/>
    <x v="0"/>
    <s v="Reimbursement(s)"/>
    <d v="2022-05-03T07:00:00"/>
    <d v="2022-06-15T10:00:00"/>
    <s v="1 Year"/>
    <s v="December"/>
    <s v="[{&quot;fiscalYear&quot;:&quot;2021-2022&quot;,&quot;applicationsSubmitted&quot;:2,&quot;grantsAwarded&quot;:0}]"/>
  </r>
  <r>
    <s v="Data Pull 09-28-2022.xlsx"/>
    <n v="9995"/>
    <x v="0"/>
    <d v="2022-06-08T19:56:44"/>
    <x v="12"/>
    <s v="Grant"/>
    <s v="No"/>
    <s v="Environment &amp; Water"/>
    <s v="Nonprofit; Public Agency; Tribal Government"/>
    <s v="State"/>
    <s v="Not Required"/>
    <n v="10000000"/>
    <s v="Dependant on number of submissions received, application process, etc."/>
    <s v="Dependant on number of submissions received, application process, etc."/>
    <x v="2"/>
    <s v="Reimbursement(s)"/>
    <d v="2022-04-29T07:00:00"/>
    <d v="2022-06-03T16:00:00"/>
    <s v="1 month"/>
    <s v="Summer/Fall 2022"/>
    <s v="[{&quot;fiscalYear&quot;:&quot;2021-2022&quot;,&quot;applicationsSubmitted&quot;:2,&quot;grantsAwarded&quot;:0}]"/>
  </r>
  <r>
    <s v="Data Pull 09-28-2022.xlsx"/>
    <n v="9761"/>
    <x v="0"/>
    <d v="2022-06-02T20:53:56"/>
    <x v="15"/>
    <s v="Grant"/>
    <s v="No"/>
    <s v="Education; Employment, Labor &amp; Training; Science, Technology, and Research &amp; Development"/>
    <s v="Nonprofit"/>
    <s v="State"/>
    <s v="Not Required"/>
    <n v="2850000"/>
    <s v="Exactly 1"/>
    <n v="2850000"/>
    <x v="0"/>
    <s v="Advances &amp; Reimbursement(s)"/>
    <d v="2022-04-01T07:01:00"/>
    <d v="2022-04-29T14:00:00"/>
    <s v="5/16/22 - 4/30/26"/>
    <n v="44690"/>
    <s v="[{&quot;fiscalYear&quot;:&quot;2021-2022&quot;,&quot;applicationsSubmitted&quot;:2,&quot;grantsAwarded&quot;:1}]"/>
  </r>
  <r>
    <s v="Data Pull 09-28-2022.xlsx"/>
    <n v="1797"/>
    <x v="2"/>
    <d v="2022-08-03T22:30:44"/>
    <x v="39"/>
    <s v="Grant; Loan"/>
    <s v="No"/>
    <s v="Disadvantaged Communities; Environment &amp; Water"/>
    <s v="Nonprofit; Public Agency; Tribal Government"/>
    <s v="Federal and State"/>
    <s v="Not Required"/>
    <n v="50000000"/>
    <s v="Dependant on number of submissions received, application process, etc."/>
    <s v="Dependant on number of submissions received, application process, etc."/>
    <x v="2"/>
    <s v="Reimbursement(s)"/>
    <d v="2020-07-10T07:00:00"/>
    <s v="Ongoing"/>
    <n v="44625"/>
    <s v="continuously"/>
    <s v="[{&quot;fiscalYear&quot;:&quot;2021-2022&quot;,&quot;applicationsSubmitted&quot;:20,&quot;grantsAwarded&quot;:17}]"/>
  </r>
  <r>
    <s v="Data Pull 09-28-2022.xlsx"/>
    <n v="1131"/>
    <x v="2"/>
    <d v="2022-09-22T16:02:59"/>
    <x v="39"/>
    <s v="Grant"/>
    <s v="Yes"/>
    <s v="Environment &amp; Water"/>
    <s v="Business"/>
    <s v="State"/>
    <s v="Not Required"/>
    <n v="70000"/>
    <s v="Dependant on number of submissions received, application process, etc."/>
    <s v="Dependant on number of submissions received, application process, etc."/>
    <x v="2"/>
    <s v="Reimbursement(s)"/>
    <d v="2020-06-09T07:00:00"/>
    <s v="Ongoing"/>
    <s v="Ongoing"/>
    <s v="Ongoing"/>
    <s v="[{&quot;fiscalYear&quot;:&quot;2021-2022&quot;,&quot;applicationsSubmitted&quot;:20,&quot;grantsAwarded&quot;:20}]"/>
  </r>
  <r>
    <s v="Data Pull 09-28-2022.xlsx"/>
    <n v="1647"/>
    <x v="2"/>
    <d v="2022-07-27T22:47:28"/>
    <x v="2"/>
    <s v="Grant"/>
    <s v="No"/>
    <s v="Health &amp; Human Services"/>
    <s v="Business; Individual; Nonprofit; Public Agency; Tribal Government"/>
    <s v="State"/>
    <s v="Not Required"/>
    <n v="10702000"/>
    <s v="Dependant on number of submissions received, application process, etc."/>
    <s v="Dependant on number of submissions received, application process, etc."/>
    <x v="2"/>
    <s v="Reimbursement(s)"/>
    <d v="2020-07-15T07:00:00"/>
    <s v="Ongoing"/>
    <s v="Dependent on applicant's project proposal; projects may not exceed 36 months."/>
    <s v="Ongoing; Awards are released as soon as applications are approved by the CDPH, and by the Centers for Medicare and Medicaid Services (CMS)."/>
    <s v="[{&quot;fiscalYear&quot;:&quot;2021-2022&quot;,&quot;applicationsSubmitted&quot;:21,&quot;grantsAwarded&quot;:0}]"/>
  </r>
  <r>
    <s v="Data Pull 09-28-2022.xlsx"/>
    <n v="10064"/>
    <x v="0"/>
    <d v="2022-07-19T14:48:25"/>
    <x v="6"/>
    <s v="Grant"/>
    <s v="No"/>
    <s v="Education; Libraries and Arts"/>
    <s v="Nonprofit; Public Agency; Tribal Government"/>
    <s v="Federal and State"/>
    <s v="Not Required"/>
    <n v="11200000"/>
    <s v="Dependant on number of submissions received, application process, etc."/>
    <s v="Between $0 and $60,000"/>
    <x v="1"/>
    <s v="Advance(s)"/>
    <d v="2022-04-28T07:00:00"/>
    <d v="2022-06-23T23:59:00"/>
    <s v="1/1/23 - 12/31/24"/>
    <n v="44774"/>
    <s v="[{&quot;fiscalYear&quot;:&quot;2021-2022&quot;,&quot;applicationsSubmitted&quot;:212,&quot;grantsAwarded&quot;:0}]"/>
  </r>
  <r>
    <s v="Data Pull 09-28-2022.xlsx"/>
    <n v="4121"/>
    <x v="2"/>
    <d v="2022-07-27T22:45:33"/>
    <x v="2"/>
    <s v="Grant"/>
    <s v="No"/>
    <s v="Health &amp; Human Services"/>
    <s v="Business; Individual; Nonprofit; Public Agency; Tribal Government"/>
    <s v="State"/>
    <s v="Not Required"/>
    <n v="10702000"/>
    <s v="Dependant on number of submissions received, application process, etc."/>
    <s v="Dependant on number of submissions received, application process, etc."/>
    <x v="2"/>
    <s v="Reimbursement(s)"/>
    <d v="2020-09-24T07:00:00"/>
    <s v="Ongoing"/>
    <s v="One-time purchase."/>
    <s v="Ongoing basis."/>
    <s v="[{&quot;fiscalYear&quot;:&quot;2021-2022&quot;,&quot;applicationsSubmitted&quot;:22,&quot;grantsAwarded&quot;:0}]"/>
  </r>
  <r>
    <s v="Data Pull 09-28-2022.xlsx"/>
    <n v="7250"/>
    <x v="0"/>
    <d v="2022-07-01T21:12:40"/>
    <x v="17"/>
    <s v="Grant"/>
    <s v="No"/>
    <s v="Education; Housing, Community and Economic Development; Libraries and Arts; Science, Technology, and Research &amp; Development"/>
    <s v="Public Agency; Tribal Government"/>
    <s v="State"/>
    <n v="0.05"/>
    <n v="1800000"/>
    <s v="Dependant on number of submissions received, application process, etc."/>
    <s v="Dependant on number of submissions received, application process, etc."/>
    <x v="2"/>
    <s v="Advance(s)"/>
    <d v="2021-10-21T07:00:00"/>
    <d v="2022-06-15T17:00:00"/>
    <s v="10/21/21 - 6/30/22"/>
    <s v="Rolling award dates"/>
    <s v="[{&quot;fiscalYear&quot;:&quot;2021-2022&quot;,&quot;applicationsSubmitted&quot;:25,&quot;grantsAwarded&quot;:25}]"/>
  </r>
  <r>
    <s v="Data Pull 09-28-2022.xlsx"/>
    <n v="9941"/>
    <x v="0"/>
    <d v="2022-07-05T21:10:12"/>
    <x v="0"/>
    <s v="Grant"/>
    <s v="No"/>
    <s v="Disadvantaged Communities; Health &amp; Human Services; Housing, Community and Economic Development"/>
    <s v="Nonprofit; Public Agency; Tribal Government"/>
    <s v="Federal"/>
    <s v="Not Required"/>
    <n v="5000000"/>
    <s v="Exactly 5"/>
    <n v="333000"/>
    <x v="0"/>
    <s v="Reimbursement(s)"/>
    <d v="2022-04-11T07:00:00"/>
    <d v="2022-05-13T17:00:00"/>
    <s v="10/1/2022-9/30/2025"/>
    <n v="44742"/>
    <s v="[{&quot;fiscalYear&quot;:&quot;2021-2022&quot;,&quot;applicationsSubmitted&quot;:27,&quot;grantsAwarded&quot;:0}]"/>
  </r>
  <r>
    <s v="Data Pull 09-28-2022.xlsx"/>
    <n v="9566"/>
    <x v="0"/>
    <d v="2022-07-11T17:35:38"/>
    <x v="4"/>
    <s v="Grant"/>
    <s v="No"/>
    <s v="Agriculture; Animal Services; Energy; Environment &amp; Water"/>
    <s v="Business; Individual; Nonprofit; Tribal Government"/>
    <s v="State"/>
    <n v="0.5"/>
    <n v="18200000"/>
    <s v="Dependant on number of submissions received, application process, etc."/>
    <s v="Dependant on number of submissions received, application process, etc."/>
    <x v="2"/>
    <s v="Reimbursement(s)"/>
    <d v="2022-03-10T19:00:00"/>
    <d v="2022-05-09T17:00:00"/>
    <s v="Two years"/>
    <n v="44774"/>
    <s v="[{&quot;fiscalYear&quot;:&quot;2021-2022&quot;,&quot;applicationsSubmitted&quot;:27,&quot;grantsAwarded&quot;:0}]"/>
  </r>
  <r>
    <s v="Data Pull 09-28-2022.xlsx"/>
    <n v="1098"/>
    <x v="2"/>
    <d v="2022-09-22T17:28:40"/>
    <x v="39"/>
    <s v="Grant"/>
    <s v="Yes"/>
    <s v="Disadvantaged Communities; Environment &amp; Water"/>
    <s v="Nonprofit; Public Agency; Tribal Government"/>
    <s v="Federal and State"/>
    <s v="Not Required"/>
    <n v="130000000"/>
    <s v="Dependant on number of submissions received, application process, etc."/>
    <s v="Dependant on number of submissions received, application process, etc."/>
    <x v="2"/>
    <s v="Reimbursement(s)"/>
    <d v="2020-06-08T07:00:00"/>
    <s v="Ongoing"/>
    <s v="4 years"/>
    <s v="Ongoing"/>
    <s v="[{&quot;fiscalYear&quot;:&quot;2021-2022&quot;,&quot;applicationsSubmitted&quot;:28,&quot;grantsAwarded&quot;:28},{&quot;fiscalYear&quot;:&quot;2022-2023&quot;,&quot;applicationsSubmitted&quot;:0,&quot;grantsAwarded&quot;:0}]"/>
  </r>
  <r>
    <s v="Data Pull 09-28-2022.xlsx"/>
    <n v="1920"/>
    <x v="2"/>
    <d v="2022-06-27T22:49:23"/>
    <x v="49"/>
    <s v="Grant"/>
    <s v="No"/>
    <s v="Environment &amp; Water"/>
    <s v="Nonprofit; Public Agency; Tribal Government"/>
    <s v="State"/>
    <s v="Not Required"/>
    <n v="7900000"/>
    <s v="Dependant on number of submissions received, application process, etc."/>
    <s v="Dependant on number of submissions received, application process, etc."/>
    <x v="2"/>
    <s v="Advances &amp; Reimbursement(s)"/>
    <d v="2020-07-15T07:00:00"/>
    <s v="Ongoing"/>
    <s v="As funding permits"/>
    <s v="Rolling Basis"/>
    <s v="[{&quot;fiscalYear&quot;:&quot;2021-2022&quot;,&quot;applicationsSubmitted&quot;:3,&quot;grantsAwarded&quot;:0}]"/>
  </r>
  <r>
    <s v="Data Pull 09-28-2022.xlsx"/>
    <n v="10304"/>
    <x v="0"/>
    <d v="2022-06-29T16:22:03"/>
    <x v="21"/>
    <s v="Grant"/>
    <s v="Yes"/>
    <s v="Agriculture; Environment &amp; Water"/>
    <s v="Nonprofit; Public Agency; Tribal Government"/>
    <s v="State"/>
    <n v="0.25"/>
    <n v="1"/>
    <s v="Dependant on number of submissions received, application process, etc."/>
    <s v="Dependant on number of submissions received, application process, etc."/>
    <x v="2"/>
    <s v="Other"/>
    <d v="2022-04-28T07:00:00"/>
    <d v="2022-06-15T00:00:00"/>
    <s v="2 years"/>
    <n v="44896"/>
    <s v="[{&quot;fiscalYear&quot;:&quot;2021-2022&quot;,&quot;applicationsSubmitted&quot;:31,&quot;grantsAwarded&quot;:0}]"/>
  </r>
  <r>
    <s v="Data Pull 09-28-2022.xlsx"/>
    <n v="6763"/>
    <x v="0"/>
    <d v="2022-07-21T22:18:20"/>
    <x v="32"/>
    <s v="Grant"/>
    <s v="No"/>
    <s v="Education; Health &amp; Human Services"/>
    <s v="Nonprofit; Public Agency"/>
    <s v="State"/>
    <s v="Not Required"/>
    <n v="12725000"/>
    <s v="Dependant on number of submissions received, application process, etc."/>
    <s v="Dependant on number of submissions received, application process, etc."/>
    <x v="2"/>
    <s v="Reimbursement(s)"/>
    <d v="2021-09-01T07:00:00"/>
    <d v="2021-10-08T15:00:00"/>
    <s v="One month"/>
    <n v="44562"/>
    <s v="[{&quot;fiscalYear&quot;:&quot;2021-2022&quot;,&quot;applicationsSubmitted&quot;:31,&quot;grantsAwarded&quot;:0}]"/>
  </r>
  <r>
    <s v="Data Pull 09-28-2022.xlsx"/>
    <n v="10007"/>
    <x v="0"/>
    <d v="2022-06-03T20:37:09"/>
    <x v="6"/>
    <s v="Grant"/>
    <s v="No"/>
    <s v="Disadvantaged Communities; Disaster Prevention &amp; Relief; Education; Employment, Labor &amp; Training; Energy; Environment &amp; Water; Food &amp; Nutrition; Health &amp; Human Services; Housing, Community and Economic Development; Libraries and Arts; Parks &amp; Recreation; Science, Technology, and Research &amp; Development; Veterans &amp; Military"/>
    <s v="Nonprofit; Public Agency; Tribal Government"/>
    <s v="State"/>
    <s v="Not Required"/>
    <n v="59400000"/>
    <s v="Dependant on number of submissions received, application process, etc."/>
    <s v="Between $1,000,000 and $5,000,000"/>
    <x v="1"/>
    <s v="Advance(s)"/>
    <d v="2022-04-15T07:00:00"/>
    <d v="2022-06-02T23:59:00"/>
    <s v="10/1/22 - 9/30/24"/>
    <n v="44774"/>
    <s v="[{&quot;fiscalYear&quot;:&quot;2021-2022&quot;,&quot;applicationsSubmitted&quot;:33,&quot;grantsAwarded&quot;:0}]"/>
  </r>
  <r>
    <s v="Data Pull 09-28-2022.xlsx"/>
    <n v="6580"/>
    <x v="0"/>
    <d v="2022-09-16T00:06:54"/>
    <x v="19"/>
    <s v="Grant"/>
    <s v="No"/>
    <s v="Disadvantaged Communities; Employment, Labor &amp; Training; Health &amp; Human Services; Housing, Community and Economic Development; Law, Justice, and Legal Services"/>
    <s v="Nonprofit; Public Agency"/>
    <s v="State"/>
    <s v="Not Required"/>
    <n v="38400000"/>
    <s v="Dependant on number of submissions received, application process, etc."/>
    <s v="Between $100,000 and $900,000"/>
    <x v="1"/>
    <s v="Reimbursement(s)"/>
    <d v="2021-08-23T07:00:00"/>
    <d v="2021-09-29T23:30:00"/>
    <s v="3/2022-4/2023"/>
    <n v="44562"/>
    <s v="[{&quot;fiscalYear&quot;:&quot;2021-2022&quot;,&quot;applicationsSubmitted&quot;:331,&quot;grantsAwarded&quot;:78}]"/>
  </r>
  <r>
    <s v="Data Pull 09-28-2022.xlsx"/>
    <n v="8642"/>
    <x v="0"/>
    <d v="2022-07-21T22:21:06"/>
    <x v="32"/>
    <s v="Grant"/>
    <s v="Yes"/>
    <s v="Disadvantaged Communities; Health &amp; Human Services"/>
    <s v="Nonprofit; Public Agency"/>
    <s v="State"/>
    <s v="Not Required"/>
    <n v="2200000"/>
    <s v="Dependant on number of submissions received, application process, etc."/>
    <s v="Dependant on number of submissions received, application process, etc."/>
    <x v="2"/>
    <s v="Advances &amp; Reimbursement(s)"/>
    <d v="2022-02-04T08:00:00"/>
    <d v="2022-03-04T15:00:00"/>
    <s v="One month"/>
    <n v="44650"/>
    <s v="[{&quot;fiscalYear&quot;:&quot;2021-2022&quot;,&quot;applicationsSubmitted&quot;:34,&quot;grantsAwarded&quot;:0}]"/>
  </r>
  <r>
    <s v="Data Pull 09-28-2022.xlsx"/>
    <n v="8834"/>
    <x v="0"/>
    <d v="2022-06-01T16:48:50"/>
    <x v="5"/>
    <s v="Grant"/>
    <s v="Yes"/>
    <s v="Disaster Prevention &amp; Relief"/>
    <s v="Tribal Government"/>
    <s v="Federal and State"/>
    <s v="Not Required"/>
    <n v="650000"/>
    <s v="Dependant on number of submissions received, application process, etc."/>
    <s v="Dependant on number of submissions received, application process, etc."/>
    <x v="2"/>
    <s v="Reimbursement(s)"/>
    <d v="2022-02-02T16:00:00"/>
    <d v="2022-03-21T17:00:00"/>
    <s v="05/01/22 - 04/30/23"/>
    <n v="44682"/>
    <s v="[{&quot;fiscalYear&quot;:&quot;2021-2022&quot;,&quot;applicationsSubmitted&quot;:4,&quot;grantsAwarded&quot;:0}]"/>
  </r>
  <r>
    <s v="Data Pull 09-28-2022.xlsx"/>
    <n v="10115"/>
    <x v="0"/>
    <d v="2022-07-19T14:45:44"/>
    <x v="6"/>
    <s v="Grant"/>
    <s v="No"/>
    <s v="Disadvantaged Communities; Education; Employment, Labor &amp; Training; Health &amp; Human Services; Housing, Community and Economic Development; Libraries and Arts"/>
    <s v="Nonprofit; Public Agency; Tribal Government"/>
    <s v="State"/>
    <s v="Not Required"/>
    <n v="3200000"/>
    <s v="Dependant on number of submissions received, application process, etc."/>
    <s v="Between $2,500 and $50,000"/>
    <x v="1"/>
    <s v="Advance(s)"/>
    <d v="2022-04-28T07:00:00"/>
    <d v="2022-06-23T23:59:00"/>
    <s v="1/1/23 - 12/31/23"/>
    <n v="44774"/>
    <s v="[{&quot;fiscalYear&quot;:&quot;2021-2022&quot;,&quot;applicationsSubmitted&quot;:41,&quot;grantsAwarded&quot;:0}]"/>
  </r>
  <r>
    <s v="Data Pull 09-28-2022.xlsx"/>
    <n v="10067"/>
    <x v="0"/>
    <d v="2022-07-19T14:46:15"/>
    <x v="6"/>
    <s v="Grant"/>
    <s v="No"/>
    <s v="Education; Employment, Labor &amp; Training"/>
    <s v="Nonprofit; Public Agency; Tribal Government"/>
    <s v="State"/>
    <s v="Not Required"/>
    <n v="1600000"/>
    <s v="Dependant on number of submissions received, application process, etc."/>
    <s v="Between $0 and $15,000"/>
    <x v="1"/>
    <s v="Advance(s)"/>
    <d v="2022-04-28T07:00:00"/>
    <d v="2022-06-23T23:59:00"/>
    <s v="1/1/23 - 12/31/24"/>
    <n v="44774"/>
    <s v="[{&quot;fiscalYear&quot;:&quot;2021-2022&quot;,&quot;applicationsSubmitted&quot;:42,&quot;grantsAwarded&quot;:0}]"/>
  </r>
  <r>
    <s v="Data Pull 09-28-2022.xlsx"/>
    <n v="10127"/>
    <x v="0"/>
    <d v="2022-07-19T14:44:52"/>
    <x v="6"/>
    <s v="Grant"/>
    <s v="No"/>
    <s v="Disadvantaged Communities; Education; Housing, Community and Economic Development; Libraries and Arts"/>
    <s v="Nonprofit; Public Agency; Tribal Government"/>
    <s v="State"/>
    <s v="Not Required"/>
    <n v="16000000"/>
    <s v="Dependant on number of submissions received, application process, etc."/>
    <s v="Between $0 and $40,000"/>
    <x v="1"/>
    <s v="Advance(s)"/>
    <d v="2022-04-28T07:00:00"/>
    <d v="2022-06-23T23:59:00"/>
    <s v="1/1/23 - 12/31/24"/>
    <n v="44774"/>
    <s v="[{&quot;fiscalYear&quot;:&quot;2021-2022&quot;,&quot;applicationsSubmitted&quot;:420,&quot;grantsAwarded&quot;:0}]"/>
  </r>
  <r>
    <s v="Data Pull 09-28-2022.xlsx"/>
    <n v="1935"/>
    <x v="2"/>
    <d v="2022-07-08T16:35:05"/>
    <x v="43"/>
    <s v="Grant"/>
    <s v="No"/>
    <s v="Education"/>
    <s v="Nonprofit; Public Agency"/>
    <s v="State"/>
    <s v="Not Required"/>
    <n v="137272000"/>
    <s v="Dependant on number of submissions received, application process, etc."/>
    <s v="Dependant on number of submissions received, application process, etc."/>
    <x v="2"/>
    <s v="Advances &amp; Reimbursement(s)"/>
    <d v="2013-07-01T07:00:00"/>
    <s v="Ongoing"/>
    <s v="Annually-Fiscal Year"/>
    <s v="3 Disbursements a FY"/>
    <s v="[{&quot;fiscalYear&quot;:&quot;2021-2022&quot;,&quot;applicationsSubmitted&quot;:435,&quot;grantsAwarded&quot;:0}]"/>
  </r>
  <r>
    <s v="Data Pull 09-28-2022.xlsx"/>
    <n v="9146"/>
    <x v="0"/>
    <d v="2022-08-23T22:50:40"/>
    <x v="17"/>
    <s v="Grant"/>
    <s v="No"/>
    <s v="Education; Libraries and Arts; Parks &amp; Recreation"/>
    <s v="Nonprofit; Public Agency"/>
    <s v="State"/>
    <s v="Not Required"/>
    <n v="1250000"/>
    <s v="Dependant on number of submissions received, application process, etc."/>
    <s v="Between $50,000 and $125,000"/>
    <x v="1"/>
    <s v="Advance(s)"/>
    <d v="2022-02-23T08:00:00"/>
    <d v="2022-04-25T11:59:00"/>
    <s v="Summer 2022-6/2023"/>
    <s v="May-June 2022"/>
    <s v="[{&quot;fiscalYear&quot;:&quot;2021-2022&quot;,&quot;applicationsSubmitted&quot;:44,&quot;grantsAwarded&quot;:30}]"/>
  </r>
  <r>
    <s v="Data Pull 09-28-2022.xlsx"/>
    <n v="7487"/>
    <x v="0"/>
    <d v="2022-06-03T16:02:15"/>
    <x v="7"/>
    <s v="Grant"/>
    <s v="Yes"/>
    <s v="Environment &amp; Water"/>
    <s v="Public Agency"/>
    <s v="State"/>
    <s v="Not Required"/>
    <n v="10500000"/>
    <s v="Dependant on number of submissions received, application process, etc."/>
    <s v="Between $5,000 and $10,000"/>
    <x v="1"/>
    <s v="Advance(s)"/>
    <d v="2021-11-05T07:00:00"/>
    <d v="2022-01-18T11:59:00"/>
    <s v="4/2022-3/1/2024"/>
    <n v="44652"/>
    <s v="[{&quot;fiscalYear&quot;:&quot;2021-2022&quot;,&quot;applicationsSubmitted&quot;:445,&quot;grantsAwarded&quot;:405}]"/>
  </r>
  <r>
    <s v="Data Pull 09-28-2022.xlsx"/>
    <n v="7066"/>
    <x v="0"/>
    <d v="2022-08-02T23:14:02"/>
    <x v="12"/>
    <s v="Grant"/>
    <s v="No"/>
    <s v="Environment &amp; Water; Parks &amp; Recreation; Science, Technology, and Research &amp; Development"/>
    <s v="Nonprofit"/>
    <s v="State"/>
    <s v="Not Required"/>
    <n v="675000"/>
    <s v="Dependant on number of submissions received, application process, etc."/>
    <s v="Between $3,000 and $19,000"/>
    <x v="1"/>
    <s v="Reimbursement(s)"/>
    <d v="2021-10-05T15:00:00"/>
    <d v="2021-11-01T17:00:00"/>
    <s v="March 1-Nov 30, 2022"/>
    <n v="44508"/>
    <s v="[{&quot;fiscalYear&quot;:&quot;2021-2022&quot;,&quot;applicationsSubmitted&quot;:47,&quot;grantsAwarded&quot;:0}]"/>
  </r>
  <r>
    <s v="Data Pull 09-28-2022.xlsx"/>
    <n v="7754"/>
    <x v="0"/>
    <d v="2022-06-03T15:59:27"/>
    <x v="7"/>
    <s v="Grant"/>
    <s v="Yes"/>
    <s v="Agriculture; Environment &amp; Water; Food &amp; Nutrition"/>
    <s v="Public Agency"/>
    <s v="State"/>
    <s v="Not Required"/>
    <n v="57000000"/>
    <s v="Dependant on number of submissions received, application process, etc."/>
    <s v="Dependant on number of submissions received, application process, etc."/>
    <x v="2"/>
    <s v="Reimbursement(s)"/>
    <d v="2022-01-06T08:00:00"/>
    <d v="2022-02-01T11:59:00"/>
    <s v="4/1/22 - 4/2/24"/>
    <n v="44652"/>
    <s v="[{&quot;fiscalYear&quot;:&quot;2021-2022&quot;,&quot;applicationsSubmitted&quot;:476,&quot;grantsAwarded&quot;:393}]"/>
  </r>
  <r>
    <s v="Data Pull 09-28-2022.xlsx"/>
    <n v="7838"/>
    <x v="0"/>
    <d v="2022-06-08T21:36:15"/>
    <x v="45"/>
    <s v="Grant"/>
    <s v="No"/>
    <s v="Disaster Prevention &amp; Relief; Environment &amp; Water"/>
    <s v="Nonprofit; Public Agency; Tribal Government"/>
    <s v="State"/>
    <s v="Not Required"/>
    <n v="17000000"/>
    <s v="Dependant on number of submissions received, application process, etc."/>
    <s v="Dependant on number of submissions received, application process, etc."/>
    <x v="2"/>
    <s v="Reimbursement(s)"/>
    <d v="2021-12-03T08:00:00"/>
    <d v="2022-01-14T17:00:00"/>
    <s v="TBD"/>
    <s v="By May 2022"/>
    <s v="[{&quot;fiscalYear&quot;:&quot;2021-2022&quot;,&quot;applicationsSubmitted&quot;:49,&quot;grantsAwarded&quot;:0}]"/>
  </r>
  <r>
    <s v="Data Pull 09-28-2022.xlsx"/>
    <n v="1902"/>
    <x v="2"/>
    <d v="2022-07-08T16:35:22"/>
    <x v="43"/>
    <s v="Loan"/>
    <s v="No"/>
    <s v="Education"/>
    <s v="Nonprofit; Public Agency"/>
    <s v="Other"/>
    <s v="Not Required"/>
    <n v="10000000"/>
    <s v="Dependant on number of submissions received, application process, etc."/>
    <s v="Between $100,000 and $250,000"/>
    <x v="1"/>
    <s v="Advance(s)"/>
    <d v="2013-07-01T07:00:00"/>
    <s v="Ongoing"/>
    <s v="Up to a 5 year loan term"/>
    <s v="Pending"/>
    <s v="[{&quot;fiscalYear&quot;:&quot;2021-2022&quot;,&quot;applicationsSubmitted&quot;:5,&quot;grantsAwarded&quot;:0}]"/>
  </r>
  <r>
    <s v="Data Pull 09-28-2022.xlsx"/>
    <n v="9998"/>
    <x v="0"/>
    <d v="2022-06-08T19:56:24"/>
    <x v="12"/>
    <s v="Grant"/>
    <s v="No"/>
    <s v="Environment &amp; Water"/>
    <s v="Nonprofit; Public Agency; Tribal Government"/>
    <s v="State"/>
    <s v="Not Required"/>
    <n v="10000000"/>
    <s v="Dependant on number of submissions received, application process, etc."/>
    <s v="Dependant on number of submissions received, application process, etc."/>
    <x v="2"/>
    <s v="Reimbursement(s)"/>
    <d v="2022-04-29T07:00:00"/>
    <d v="2022-06-03T16:00:00"/>
    <s v="1 month"/>
    <s v="Summer/Fall 2022"/>
    <s v="[{&quot;fiscalYear&quot;:&quot;2021-2022&quot;,&quot;applicationsSubmitted&quot;:5,&quot;grantsAwarded&quot;:0}]"/>
  </r>
  <r>
    <s v="Data Pull 09-28-2022.xlsx"/>
    <n v="1650"/>
    <x v="2"/>
    <d v="2022-07-27T22:46:33"/>
    <x v="2"/>
    <s v="Grant"/>
    <s v="No"/>
    <s v="Health &amp; Human Services"/>
    <s v="Business; Individual; Nonprofit; Public Agency; Tribal Government"/>
    <s v="State"/>
    <s v="Not Required"/>
    <n v="10702000"/>
    <s v="Dependant on number of submissions received, application process, etc."/>
    <s v="Dependant on number of submissions received, application process, etc."/>
    <x v="2"/>
    <s v="Reimbursement(s)"/>
    <d v="2020-07-15T15:00:00"/>
    <s v="Ongoing"/>
    <s v="Not applicable - funding is for a one-time purchase."/>
    <s v="Ongoing; Awards are released as soon as applications are approved by the CDPH, and by the Centers for Medicare and Medicaid Services (CMS) when applicable."/>
    <s v="[{&quot;fiscalYear&quot;:&quot;2021-2022&quot;,&quot;applicationsSubmitted&quot;:5,&quot;grantsAwarded&quot;:0}]"/>
  </r>
  <r>
    <s v="Data Pull 09-28-2022.xlsx"/>
    <n v="8858"/>
    <x v="0"/>
    <d v="2022-07-11T22:55:51"/>
    <x v="0"/>
    <s v="Grant"/>
    <s v="No"/>
    <s v="Disaster Prevention &amp; Relief; Education; Health &amp; Human Services; Housing, Community and Economic Development"/>
    <s v="Business; Individual; Nonprofit; Public Agency; Tribal Government"/>
    <s v="Federal"/>
    <s v="Not Required"/>
    <n v="100000000"/>
    <s v="Between 500 and 1000"/>
    <s v="Between $25,000 and $249,999"/>
    <x v="1"/>
    <s v="Advances &amp; Reimbursement(s)"/>
    <d v="2022-02-07T08:00:00"/>
    <d v="2022-03-25T11:59:00"/>
    <n v="44742"/>
    <s v="3/2022 - 9/2022"/>
    <s v="[{&quot;fiscalYear&quot;:&quot;2021-2022&quot;,&quot;applicationsSubmitted&quot;:5000,&quot;grantsAwarded&quot;:0}]"/>
  </r>
  <r>
    <s v="Data Pull 09-28-2022.xlsx"/>
    <n v="8237"/>
    <x v="2"/>
    <d v="2022-07-13T00:01:54"/>
    <x v="27"/>
    <s v="Grant"/>
    <s v="No"/>
    <s v="Disadvantaged Communities; Employment, Labor &amp; Training; Energy; Science, Technology, and Research &amp; Development; Transportation"/>
    <s v="Business; Individual; Nonprofit; Public Agency; Tribal Government"/>
    <s v="State"/>
    <n v="2"/>
    <n v="28000000"/>
    <s v="Dependant on number of submissions received, application process, etc."/>
    <s v="Dependant on number of submissions received, application process, etc."/>
    <x v="2"/>
    <s v="Reimbursement(s)"/>
    <d v="2022-01-03T08:00:00"/>
    <s v="Ongoing"/>
    <s v="4 years"/>
    <s v="Early Q2 2022"/>
    <s v="[{&quot;fiscalYear&quot;:&quot;2021-2022&quot;,&quot;applicationsSubmitted&quot;:60,&quot;grantsAwarded&quot;:0}]"/>
  </r>
  <r>
    <s v="Data Pull 09-28-2022.xlsx"/>
    <n v="9569"/>
    <x v="0"/>
    <d v="2022-07-11T17:36:07"/>
    <x v="4"/>
    <s v="Grant"/>
    <s v="No"/>
    <s v="Agriculture; Animal Services; Environment &amp; Water"/>
    <s v="Business; Individual; Nonprofit; Tribal Government"/>
    <s v="State"/>
    <s v="Not Required"/>
    <n v="12200000"/>
    <s v="Dependant on number of submissions received, application process, etc."/>
    <s v="Dependant on number of submissions received, application process, etc."/>
    <x v="2"/>
    <s v="Advances &amp; Reimbursement(s)"/>
    <d v="2022-03-10T19:00:00"/>
    <d v="2022-05-09T17:00:00"/>
    <s v="Two years"/>
    <n v="44774"/>
    <s v="[{&quot;fiscalYear&quot;:&quot;2021-2022&quot;,&quot;applicationsSubmitted&quot;:62,&quot;grantsAwarded&quot;:0}]"/>
  </r>
  <r>
    <s v="Data Pull 09-28-2022.xlsx"/>
    <n v="1560"/>
    <x v="2"/>
    <d v="2022-08-03T18:18:24"/>
    <x v="39"/>
    <s v="Grant; Loan"/>
    <s v="No"/>
    <s v="Disadvantaged Communities; Environment &amp; Water"/>
    <s v="Nonprofit; Public Agency; Tribal Government"/>
    <s v="Federal and State"/>
    <s v="Not Required"/>
    <n v="110000000"/>
    <s v="Dependant on number of submissions received, application process, etc."/>
    <s v="Dependant on number of submissions received, application process, etc."/>
    <x v="2"/>
    <s v="Reimbursement(s)"/>
    <d v="2020-07-10T07:00:00"/>
    <s v="Ongoing"/>
    <s v="3-5 years"/>
    <s v="continuously."/>
    <s v="[{&quot;fiscalYear&quot;:&quot;2021-2022&quot;,&quot;applicationsSubmitted&quot;:62,&quot;grantsAwarded&quot;:6}]"/>
  </r>
  <r>
    <s v="Data Pull 09-28-2022.xlsx"/>
    <n v="7054"/>
    <x v="0"/>
    <d v="2022-08-10T16:52:03"/>
    <x v="22"/>
    <s v="Grant"/>
    <s v="No"/>
    <s v="Disaster Prevention &amp; Relief; Environment &amp; Water"/>
    <s v="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Reimbursement(s)"/>
    <d v="2022-01-18T16:00:00"/>
    <d v="2022-03-23T17:00:00"/>
    <s v="2 years liquidation"/>
    <s v="Fall 2022"/>
    <s v="[{&quot;fiscalYear&quot;:&quot;2021-2022&quot;,&quot;applicationsSubmitted&quot;:7,&quot;grantsAwarded&quot;:7}]"/>
  </r>
  <r>
    <s v="Data Pull 09-28-2022.xlsx"/>
    <n v="10085"/>
    <x v="0"/>
    <d v="2022-07-19T14:47:27"/>
    <x v="6"/>
    <s v="Grant"/>
    <s v="No"/>
    <s v="Disadvantaged Communities; Libraries and Arts"/>
    <s v="Nonprofit; Tribal Government"/>
    <s v="State"/>
    <n v="1"/>
    <n v="2520000"/>
    <s v="Dependant on number of submissions received, application process, etc."/>
    <s v="Between $0 and $50,000"/>
    <x v="1"/>
    <s v="Advance(s)"/>
    <d v="2022-04-28T07:00:00"/>
    <d v="2022-06-23T23:59:00"/>
    <s v="1/1/23 - 12/31/23"/>
    <n v="44774"/>
    <s v="[{&quot;fiscalYear&quot;:&quot;2021-2022&quot;,&quot;applicationsSubmitted&quot;:77,&quot;grantsAwarded&quot;:0}]"/>
  </r>
  <r>
    <s v="Data Pull 09-28-2022.xlsx"/>
    <n v="8693"/>
    <x v="0"/>
    <d v="2022-09-26T20:38:10"/>
    <x v="17"/>
    <s v="Grant"/>
    <s v="No"/>
    <s v="Food &amp; Nutrition; Libraries and Arts"/>
    <s v="Public Agency"/>
    <s v="State"/>
    <s v="Not Required"/>
    <n v="800000"/>
    <s v="Dependant on number of submissions received, application process, etc."/>
    <s v="Dependant on number of submissions received, application process, etc."/>
    <x v="2"/>
    <s v="Advance(s)"/>
    <d v="2022-02-09T17:00:00"/>
    <d v="2022-03-10T17:00:00"/>
    <s v="Summer 2022"/>
    <n v="44652"/>
    <s v="[{&quot;fiscalYear&quot;:&quot;2021-2022&quot;,&quot;applicationsSubmitted&quot;:79,&quot;grantsAwarded&quot;:78}]"/>
  </r>
  <r>
    <s v="Data Pull 09-28-2022.xlsx"/>
    <n v="10010"/>
    <x v="0"/>
    <d v="2022-07-19T14:51:31"/>
    <x v="6"/>
    <s v="Grant"/>
    <s v="No"/>
    <s v="Disadvantaged Communities; Education; Housing, Community and Economic Development"/>
    <s v="Nonprofit; Public Agency; Tribal Government"/>
    <s v="Other"/>
    <s v="Not Required"/>
    <n v="23600"/>
    <s v="Exactly 1"/>
    <n v="23600"/>
    <x v="0"/>
    <s v="Advance(s)"/>
    <d v="2022-04-15T07:00:00"/>
    <d v="2022-05-02T23:59:00"/>
    <s v="7/1/22-12/15/22"/>
    <n v="44713"/>
    <s v="[{&quot;fiscalYear&quot;:&quot;2021-2022&quot;,&quot;applicationsSubmitted&quot;:8,&quot;grantsAwarded&quot;:1}]"/>
  </r>
  <r>
    <s v="Data Pull 09-28-2022.xlsx"/>
    <n v="7316"/>
    <x v="0"/>
    <d v="2022-06-13T21:52:49"/>
    <x v="45"/>
    <s v="Grant"/>
    <s v="No"/>
    <s v="Environment &amp; Water; Parks &amp; Recreation"/>
    <s v="Nonprofit; Public Agency; 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Advances &amp; Reimbursement(s)"/>
    <d v="2021-10-26T07:00:00"/>
    <d v="2022-01-31T17:00:00"/>
    <s v="done by Feb 2026"/>
    <s v="TBD"/>
    <s v="[{&quot;fiscalYear&quot;:&quot;2021-2022&quot;,&quot;applicationsSubmitted&quot;:81,&quot;grantsAwarded&quot;:0}]"/>
  </r>
  <r>
    <s v="Data Pull 09-28-2022.xlsx"/>
    <n v="1053"/>
    <x v="2"/>
    <d v="2022-08-02T22:28:41"/>
    <x v="39"/>
    <s v="Grant; Loan"/>
    <s v="No"/>
    <s v="Disadvantaged Communities; Environment &amp; Water"/>
    <s v="Nonprofit; Public Agency; Tribal Government"/>
    <s v="Federal and State"/>
    <s v="Not Required"/>
    <n v="280000000"/>
    <s v="Dependant on number of submissions received, application process, etc."/>
    <s v="Between $2,000,000 and $10,000,000"/>
    <x v="1"/>
    <s v="Reimbursement(s)"/>
    <d v="2020-06-08T07:00:00"/>
    <s v="Ongoing"/>
    <s v="4 years"/>
    <s v="continuously"/>
    <s v="[{&quot;fiscalYear&quot;:&quot;2021-2022&quot;,&quot;applicationsSubmitted&quot;:86,&quot;grantsAwarded&quot;:28}]"/>
  </r>
  <r>
    <s v="Data Pull 09-28-2022.xlsx"/>
    <n v="8765"/>
    <x v="0"/>
    <d v="2022-06-29T13:16:38"/>
    <x v="47"/>
    <s v="Grant"/>
    <s v="No"/>
    <s v="Disadvantaged Communities; Employment, Labor &amp; Training; Energy; Environment &amp; Water; Housing, Community and Economic Development; Transportation"/>
    <s v="Nonprofit; Public Agency"/>
    <s v="State"/>
    <s v="Not Required"/>
    <n v="47500000"/>
    <s v="Dependant on number of submissions received, application process, etc."/>
    <s v="Dependant on number of submissions received, application process, etc."/>
    <x v="2"/>
    <s v="Advances &amp; Reimbursement(s)"/>
    <d v="2022-02-07T08:00:00"/>
    <d v="2022-03-28T17:00:00"/>
    <n v="46082"/>
    <n v="44896"/>
    <s v="[{&quot;fiscalYear&quot;:&quot;2021-2022&quot;,&quot;applicationsSubmitted&quot;:96,&quot;grantsAwarded&quot;:0}]"/>
  </r>
  <r>
    <s v="Data Pull 09-28-2022.xlsx"/>
    <n v="1584"/>
    <x v="2"/>
    <d v="2022-08-25T21:36:39"/>
    <x v="43"/>
    <s v="Loan"/>
    <s v="No"/>
    <s v="Health &amp; Human Services"/>
    <s v="Nonprofit; Public Agency"/>
    <s v="Other"/>
    <s v="Not Required"/>
    <n v="5000000000"/>
    <s v="Dependant on number of submissions received, application process, etc."/>
    <s v="Between $5,000,000 and $5,000,000,000"/>
    <x v="1"/>
    <s v="Advances &amp; Reimbursement(s)"/>
    <d v="2020-07-07T22:23:24"/>
    <s v="Ongoing"/>
    <s v="Ongoing"/>
    <s v="Ongoing"/>
    <s v="[{&quot;fiscalYear&quot;:&quot;2022-2023&quot;,&quot;applicationsSubmitted&quot;:2,&quot;grantsAwarded&quot;:0},{&quot;fiscalYear&quot;:&quot;2021-2022&quot;,&quot;applicationsSubmitted&quot;:0,&quot;grantsAwarded&quot;:0}]"/>
  </r>
  <r>
    <s v="Data Pull 09-28-2022.xlsx"/>
    <n v="11513"/>
    <x v="0"/>
    <d v="2022-07-26T22:08:12"/>
    <x v="21"/>
    <s v="Grant"/>
    <s v="No"/>
    <s v="Agriculture; Disadvantaged Communities; Environment &amp; Water"/>
    <s v="Business; Individual; Nonprofit; Tribal Government"/>
    <s v="State"/>
    <s v="Not Required"/>
    <n v="200000"/>
    <s v="Exactly 1"/>
    <n v="200000"/>
    <x v="0"/>
    <s v="Reimbursement(s)"/>
    <d v="2022-06-29T07:00:00"/>
    <d v="2022-07-01T14:00:00"/>
    <s v="30 months"/>
    <n v="44761"/>
    <s v="[{&quot;fiscalYear&quot;:&quot;2022-2023&quot;,&quot;applicationsSubmitted&quot;:2,&quot;grantsAwarded&quot;:1}]"/>
  </r>
  <r>
    <s v="Data Pull 09-28-2022.xlsx"/>
    <n v="11084"/>
    <x v="0"/>
    <d v="2022-09-13T21:03:39"/>
    <x v="7"/>
    <s v="Grant"/>
    <s v="Yes"/>
    <s v="Environment &amp; Water"/>
    <s v="Public Agency; Tribal Government"/>
    <s v="State"/>
    <s v="Not Required"/>
    <n v="500000"/>
    <s v="Dependant on number of submissions received, application process, etc."/>
    <s v="Dependant on number of submissions received, application process, etc."/>
    <x v="2"/>
    <s v="Reimbursement(s)"/>
    <d v="2022-06-01T07:00:00"/>
    <d v="2022-06-30T23:59:00"/>
    <s v="Through 9/30/2026"/>
    <n v="44805"/>
    <s v="[{&quot;fiscalYear&quot;:&quot;2022-2023&quot;,&quot;applicationsSubmitted&quot;:3,&quot;grantsAwarded&quot;:2}]"/>
  </r>
  <r>
    <s v="Data Pull 09-28-2022.xlsx"/>
    <n v="1626"/>
    <x v="2"/>
    <d v="2022-06-08T00:20:00"/>
    <x v="50"/>
    <s v="Loan"/>
    <s v="No"/>
    <s v="Environment &amp; Water"/>
    <s v="Public Agency"/>
    <s v="State"/>
    <s v="Not Required"/>
    <n v="4500000"/>
    <s v="Dependant on number of submissions received, application process, etc."/>
    <s v="Between $0 and $100,000"/>
    <x v="1"/>
    <s v="Advance(s)"/>
    <d v="2020-07-01T07:00:00"/>
    <s v="Ongoing"/>
    <s v="See &quot;Grant Description.&quot;"/>
    <s v="Continuous basis"/>
    <s v="[{&quot;fiscalYear&quot;:&quot;2023-2024&quot;,&quot;applicationsSubmitted&quot;:0,&quot;grantsAwarded&quot;:0},{&quot;fiscalYear&quot;:&quot;2021-2022&quot;,&quot;applicationsSubmitted&quot;:0,&quot;grantsAwarded&quot;:0},{&quot;fiscalYear&quot;:&quot;2022-2023&quot;,&quot;applicationsSubmitted&quot;:0,&quot;grantsAwarded&quot;:0}]"/>
  </r>
  <r>
    <s v="Data Pull 09-28-2022.xlsx"/>
    <n v="1614"/>
    <x v="2"/>
    <d v="2022-06-30T16:37:28"/>
    <x v="50"/>
    <s v="Loan"/>
    <s v="No"/>
    <s v="Environment &amp; Water"/>
    <s v="Public Agency"/>
    <s v="State"/>
    <s v="Not Required"/>
    <n v="4500000"/>
    <s v="Dependant on number of submissions received, application process, etc."/>
    <s v="Between $0 and $2,500,000"/>
    <x v="1"/>
    <s v="Advance(s)"/>
    <d v="2020-07-14T20:55:30"/>
    <s v="Ongoing"/>
    <s v="See &quot;Grant Description.&quot;"/>
    <s v="Continuous basis"/>
    <s v="[{&quot;fiscalYear&quot;:&quot;2023-2024&quot;,&quot;applicationsSubmitted&quot;:0,&quot;grantsAwarded&quot;:0},{&quot;fiscalYear&quot;:&quot;2021-2022&quot;,&quot;applicationsSubmitted&quot;:1,&quot;grantsAwarded&quot;:0},{&quot;fiscalYear&quot;:&quot;2022-2023&quot;,&quot;applicationsSubmitted&quot;:0,&quot;grantsAwarded&quot;:0}]"/>
  </r>
  <r>
    <s v="Data Pull 09-28-2022.xlsx"/>
    <n v="5299"/>
    <x v="2"/>
    <d v="2022-06-09T14:34:06"/>
    <x v="14"/>
    <s v="Loan"/>
    <s v="No"/>
    <s v="Transportation"/>
    <s v="Public Agency"/>
    <s v="State"/>
    <s v="Not Required"/>
    <n v="300000"/>
    <s v="Dependant on number of submissions received, application process, etc."/>
    <s v="Dependant on number of submissions received, application process, etc."/>
    <x v="2"/>
    <s v="Advances &amp; Reimbursement(s)"/>
    <d v="2022-01-11T22:00:00"/>
    <s v="Ongoing"/>
    <s v="1 year from award"/>
    <s v="Continuous"/>
    <s v="[{&quot;fiscalYear&quot;:&quot;2023-2024&quot;,&quot;applicationsSubmitted&quot;:0,&quot;grantsAwarded&quot;:0},{&quot;fiscalYear&quot;:&quot;2021-2022&quot;,&quot;applicationsSubmitted&quot;:1,&quot;grantsAwarded&quot;:1}]"/>
  </r>
  <r>
    <s v="Data Pull 09-28-2022.xlsx"/>
    <n v="2001"/>
    <x v="2"/>
    <d v="2022-07-18T20:45:53"/>
    <x v="51"/>
    <s v="Loan"/>
    <s v="No"/>
    <s v="Energy; Environment &amp; Water; Housing, Community and Economic Development; Libraries and Arts; Parks &amp; Recreation"/>
    <s v="Public Agency"/>
    <s v="Other"/>
    <s v="Not Required"/>
    <n v="100000000"/>
    <s v="Dependant on number of submissions received, application process, etc."/>
    <s v="Dependant on number of submissions received, application process, etc."/>
    <x v="2"/>
    <s v="Reimbursement(s)"/>
    <d v="2020-07-13T07:00:00"/>
    <s v="Ongoing"/>
    <s v="Continuous"/>
    <s v="Continuous"/>
    <s v="[{&quot;fiscalYear&quot;:&quot;2023-2024&quot;,&quot;applicationsSubmitted&quot;:0,&quot;grantsAwarded&quot;:0},{&quot;fiscalYear&quot;:&quot;2021-2022&quot;,&quot;applicationsSubmitted&quot;:2,&quot;grantsAwarded&quot;:0}]"/>
  </r>
  <r>
    <s v="Data Pull 09-28-2022.xlsx"/>
    <n v="7583"/>
    <x v="2"/>
    <d v="2022-06-27T22:49:07"/>
    <x v="49"/>
    <s v="Grant"/>
    <s v="No"/>
    <s v="Disadvantaged Communities; Environment &amp; Water; Parks &amp; Recreation"/>
    <s v="Nonprofit; Public Agency; Tribal Government"/>
    <s v="State"/>
    <s v="Not Required"/>
    <n v="2500000"/>
    <s v="Dependant on number of submissions received, application process, etc."/>
    <s v="Between $100,000 and $400,000"/>
    <x v="1"/>
    <s v="Advances &amp; Reimbursement(s)"/>
    <d v="2021-11-09T08:00:00"/>
    <s v="Ongoing"/>
    <s v="2 years"/>
    <n v="44621"/>
    <s v="[{&quot;fiscalYear&quot;:&quot;2023-2024&quot;,&quot;applicationsSubmitted&quot;:0,&quot;grantsAwarded&quot;:0},{&quot;fiscalYear&quot;:&quot;2021-2022&quot;,&quot;applicationsSubmitted&quot;:20,&quot;grantsAwarded&quot;:0}]"/>
  </r>
  <r>
    <s v="Data Pull 09-28-2022.xlsx"/>
    <n v="1044"/>
    <x v="2"/>
    <d v="2022-08-01T22:44:42"/>
    <x v="39"/>
    <s v="Grant; Loan"/>
    <s v="No"/>
    <s v="Disadvantaged Communities; Environment &amp; Water"/>
    <s v="Nonprofit; Public Agency; Tribal Government"/>
    <s v="Federal and State"/>
    <s v="Not Required"/>
    <n v="10000000"/>
    <s v="Dependant on number of submissions received, application process, etc."/>
    <s v="Between $250,000 and $500,000"/>
    <x v="1"/>
    <s v="Reimbursement(s)"/>
    <d v="2020-06-07T07:00:00"/>
    <s v="Ongoing"/>
    <s v="2 years"/>
    <s v="continuously"/>
    <s v="[{&quot;fiscalYear&quot;:&quot;2023-2024&quot;,&quot;applicationsSubmitted&quot;:0,&quot;grantsAwarded&quot;:0},{&quot;fiscalYear&quot;:&quot;2021-2022&quot;,&quot;applicationsSubmitted&quot;:32,&quot;grantsAwarded&quot;:3}]"/>
  </r>
  <r>
    <s v="Data Pull 09-28-2022.xlsx"/>
    <n v="1683"/>
    <x v="2"/>
    <d v="2022-08-26T16:11:38"/>
    <x v="45"/>
    <s v="Grant; Loan"/>
    <s v="Yes"/>
    <s v="Agriculture; Disadvantaged Communities; Disaster Prevention &amp; Relief; Environment &amp; Water; Housing, Community and Economic Development; Parks &amp; Recreation"/>
    <s v="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Typically 3-4 years."/>
    <s v="Ongoing"/>
    <s v="[{&quot;fiscalYear&quot;:&quot;2023-2024&quot;,&quot;applicationsSubmitted&quot;:0,&quot;grantsAwarded&quot;:0},{&quot;fiscalYear&quot;:&quot;2021-2022&quot;,&quot;applicationsSubmitted&quot;:58,&quot;grantsAwarded&quot;:0}]"/>
  </r>
  <r>
    <s v="Data Pull 09-28-2022.xlsx"/>
    <n v="4399"/>
    <x v="2"/>
    <d v="2022-06-13T21:59:08"/>
    <x v="45"/>
    <s v="Grant"/>
    <s v="No"/>
    <s v="Environment &amp; Water"/>
    <s v="Nonprofit; Public Agency; Tribal Government"/>
    <s v="State"/>
    <s v="Not Required"/>
    <n v="5700000"/>
    <s v="Dependant on number of submissions received, application process, etc."/>
    <s v="Dependant on number of submissions received, application process, etc."/>
    <x v="2"/>
    <s v="Reimbursement(s)"/>
    <d v="2020-11-02T08:00:00"/>
    <s v="Ongoing"/>
    <s v="TBC"/>
    <s v="TBC"/>
    <s v="[{&quot;fiscalYear&quot;:&quot;2023-2024&quot;,&quot;applicationsSubmitted&quot;:0,&quot;grantsAwarded&quot;:0},{&quot;fiscalYear&quot;:&quot;2021-2022&quot;,&quot;applicationsSubmitted&quot;:7,&quot;grantsAwarded&quot;:0}]"/>
  </r>
  <r>
    <s v="Data Pull 09-28-2022.xlsx"/>
    <n v="1938"/>
    <x v="2"/>
    <d v="2022-06-27T22:49:39"/>
    <x v="49"/>
    <s v="Grant"/>
    <s v="Yes"/>
    <s v="Environment &amp; Water"/>
    <s v="Nonprofit; Public Agency; Tribal Government"/>
    <s v="State"/>
    <s v="Not Required"/>
    <n v="5700000"/>
    <s v="Dependant on number of submissions received, application process, etc."/>
    <s v="Dependant on number of submissions received, application process, etc."/>
    <x v="2"/>
    <s v="Reimbursement(s)"/>
    <d v="2020-07-15T07:00:00"/>
    <s v="Ongoing"/>
    <s v="As funding permits"/>
    <s v="Rolling basis"/>
    <s v="[{&quot;fiscalYear&quot;:&quot;2023-2024&quot;,&quot;applicationsSubmitted&quot;:0,&quot;grantsAwarded&quot;:0},{&quot;fiscalYear&quot;:&quot;2021-2022&quot;,&quot;applicationsSubmitted&quot;:7,&quot;grantsAwarded&quot;:0}]"/>
  </r>
  <r>
    <s v="Data Pull 09-28-2022.xlsx"/>
    <n v="6460"/>
    <x v="2"/>
    <d v="2022-06-14T16:39:32"/>
    <x v="50"/>
    <s v="Grant"/>
    <s v="No"/>
    <s v="Disadvantaged Communities; Environment &amp; Water; Housing, Community and Economic Development"/>
    <s v="Nonprofit; Public Agency; Tribal Government"/>
    <s v="State"/>
    <s v="Not Required"/>
    <n v="270500000"/>
    <s v="Dependant on number of submissions received, application process, etc."/>
    <s v="Dependant on number of submissions received, application process, etc."/>
    <x v="2"/>
    <s v="Reimbursement(s)"/>
    <d v="2021-08-09T07:00:00"/>
    <s v="Ongoing"/>
    <s v="2 years"/>
    <s v="First Round: 4/2022"/>
    <s v="[{&quot;fiscalYear&quot;:&quot;2023-2024&quot;,&quot;applicationsSubmitted&quot;:0,&quot;grantsAwarded&quot;:0},{&quot;fiscalYear&quot;:&quot;2021-2022&quot;,&quot;applicationsSubmitted&quot;:74,&quot;grantsAwarded&quot;:0},{&quot;fiscalYear&quot;:&quot;2022-2023&quot;,&quot;applicationsSubmitted&quot;:0,&quot;grantsAwarded&quot;:0}]"/>
  </r>
  <r>
    <s v="Data Pull 09-28-2022.xlsx"/>
    <n v="1662"/>
    <x v="2"/>
    <d v="2022-07-29T23:13:06"/>
    <x v="43"/>
    <s v="Loan"/>
    <s v="No"/>
    <s v="Education"/>
    <s v="Nonprofit"/>
    <s v="Other"/>
    <s v="Not Required"/>
    <m/>
    <s v="Dependant on number of submissions received, application process, etc."/>
    <s v="Between $5,000,000 and $5,000,000,000"/>
    <x v="1"/>
    <s v="Advances &amp; Reimbursement(s)"/>
    <d v="2020-07-06T07:00:00"/>
    <s v="Ongoing"/>
    <s v="Ongoing"/>
    <s v="Ongoing"/>
    <s v="[{&quot;fiscalYear&quot;:&quot;2023-2024&quot;,&quot;applicationsSubmitted&quot;:2,&quot;grantsAwarded&quot;:0},{&quot;fiscalYear&quot;:&quot;2022-2023&quot;,&quot;applicationsSubmitted&quot;:1,&quot;grantsAwarded&quot;:1}]"/>
  </r>
  <r>
    <s v="Data Pull 09-28-2022.xlsx"/>
    <n v="2241"/>
    <x v="2"/>
    <d v="2022-09-02T16:27:45"/>
    <x v="17"/>
    <s v="Grant"/>
    <s v="No"/>
    <s v="Education; Libraries and Arts"/>
    <s v="Public Agency"/>
    <s v="State"/>
    <n v="0.5"/>
    <n v="1470000"/>
    <s v="Dependant on number of submissions received, application process, etc."/>
    <s v="Dependant on number of submissions received, application process, etc."/>
    <x v="2"/>
    <s v="Advance(s)"/>
    <d v="2020-07-14T07:00:00"/>
    <s v="Ongoing"/>
    <s v="Unlimited"/>
    <s v="Quarterly"/>
    <s v="[{&quot;fiscalYear&quot;:&quot;2023-2024&quot;,&quot;applicationsSubmitted&quot;:20,&quot;grantsAwarded&quot;:0}]"/>
  </r>
  <r>
    <s v="Data Pull 09-28-2022.xlsx"/>
    <n v="1641"/>
    <x v="2"/>
    <d v="2022-09-08T21:10:31"/>
    <x v="43"/>
    <s v="Loan"/>
    <s v="No"/>
    <s v="Health &amp; Human Services"/>
    <s v="Individual; Nonprofit"/>
    <s v="Other"/>
    <n v="0.05"/>
    <n v="16000000"/>
    <s v="Dependant on number of submissions received, application process, etc."/>
    <s v="Between $25,000 and $1,500,000"/>
    <x v="1"/>
    <s v="Advance(s)"/>
    <d v="2020-07-06T07:00:00"/>
    <s v="Ongoing"/>
    <s v="Ongoing"/>
    <n v="44018"/>
    <s v="[{&quot;fiscalYear&quot;:&quot;2023-2024&quot;,&quot;applicationsSubmitted&quot;:4,&quot;grantsAwarded&quot;:0},{&quot;fiscalYear&quot;:&quot;2022-2023&quot;,&quot;applicationsSubmitted&quot;:5,&quot;grantsAwarded&quot;:1}]"/>
  </r>
  <r>
    <s v="Data Pull 09-28-2022.xlsx"/>
    <n v="1596"/>
    <x v="2"/>
    <d v="2022-08-25T23:17:47"/>
    <x v="43"/>
    <s v="Grant"/>
    <s v="No"/>
    <s v="Health &amp; Human Services"/>
    <s v="Nonprofit; Public Agency"/>
    <s v="State"/>
    <s v="Not Required"/>
    <n v="1207943356"/>
    <s v="Dependant on number of submissions received, application process, etc."/>
    <s v="Between $1 and $135,000,000"/>
    <x v="1"/>
    <s v="Advances &amp; Reimbursement(s)"/>
    <d v="2022-02-22T08:00:00"/>
    <s v="Ongoing"/>
    <s v="Ongoing"/>
    <s v="Ongoing"/>
    <s v="[{&quot;fiscalYear&quot;:&quot;2023-2024&quot;,&quot;applicationsSubmitted&quot;:8,&quot;grantsAwarded&quot;:0}]"/>
  </r>
  <r>
    <s v="Data Pull 09-28-2022.xlsx"/>
    <n v="8885"/>
    <x v="2"/>
    <d v="2022-06-30T21:44:02"/>
    <x v="0"/>
    <s v="Grant"/>
    <s v="No"/>
    <s v="Disadvantaged Communities; Health &amp; Human Services; Housing, Community and Economic Development"/>
    <s v="Business; Nonprofit; Public Agency; Tribal Government"/>
    <s v="Federal and State"/>
    <n v="0.1"/>
    <n v="570000000"/>
    <s v="Dependant on number of submissions received, application process, etc."/>
    <s v="Dependant on number of submissions received, application process, etc."/>
    <x v="2"/>
    <s v="Advances &amp; Reimbursement(s)"/>
    <d v="2022-02-15T08:00:00"/>
    <s v="Ongoing"/>
    <s v="XXXX"/>
    <n v="44621"/>
    <s v="[{&quot;fiscalYear&quot;:&quot;2023-2024&quot;,&quot;applicationsSubmitted&quot;:80,&quot;grantsAwarded&quot;:0}]"/>
  </r>
  <r>
    <s v="Data Pull 09-28-2022.xlsx"/>
    <n v="11549"/>
    <x v="2"/>
    <d v="2022-07-05T21:56:49"/>
    <x v="3"/>
    <s v="Grant"/>
    <s v="No"/>
    <s v="Environment &amp; Water; Parks &amp; Recreation"/>
    <s v="Business; Individual; Nonprofit; Public Agency; Tribal Government"/>
    <s v="Federal"/>
    <n v="0.25"/>
    <n v="36000"/>
    <s v="Dependant on number of submissions received, application process, etc."/>
    <n v="6000"/>
    <x v="0"/>
    <s v="Reimbursement(s)"/>
    <d v="2022-07-05T07:00:00"/>
    <d v="2023-06-30T00:00:00"/>
    <s v="1 Year"/>
    <s v="As needed"/>
    <m/>
  </r>
  <r>
    <s v="Data Pull 09-28-2022.xlsx"/>
    <n v="14474"/>
    <x v="2"/>
    <d v="2022-09-26T23:23:21"/>
    <x v="4"/>
    <s v="Grant"/>
    <s v="No"/>
    <s v="Agriculture; Environment &amp; Water"/>
    <s v="Public Agency"/>
    <s v="State"/>
    <s v="Not Required"/>
    <m/>
    <s v="Dependant on number of submissions received, application process, etc."/>
    <n v="42421"/>
    <x v="0"/>
    <s v="Reimbursement(s)"/>
    <d v="2022-09-27T00:00:00"/>
    <d v="2022-10-31T23:59:00"/>
    <s v="Two Years"/>
    <n v="44941"/>
    <m/>
  </r>
  <r>
    <s v="Data Pull 09-28-2022.xlsx"/>
    <n v="12173"/>
    <x v="0"/>
    <d v="2022-07-29T05:09:26"/>
    <x v="1"/>
    <s v="Grant"/>
    <s v="No"/>
    <s v="Agriculture; Disadvantaged Communities; Education; Employment, Labor &amp; Training"/>
    <s v="Business; Nonprofit; Public Agency; Tribal Government"/>
    <s v="State"/>
    <s v="Not Required"/>
    <n v="150000"/>
    <s v="Exactly 1"/>
    <n v="150000"/>
    <x v="0"/>
    <s v="Reimbursement(s)"/>
    <d v="2022-07-22T07:00:00"/>
    <d v="2022-08-08T15:00:00"/>
    <s v="9/1/2022- 6/30/2023"/>
    <n v="44774"/>
    <m/>
  </r>
  <r>
    <s v="Data Pull 09-28-2022.xlsx"/>
    <n v="9017"/>
    <x v="0"/>
    <d v="2022-03-12T01:27:00"/>
    <x v="5"/>
    <s v="Grant"/>
    <s v="No"/>
    <s v="Health &amp; Human Services; Law, Justice, and Legal Services"/>
    <s v="Business; Individual; Nonprofit; Public Agency; Tribal Government"/>
    <s v="Federal"/>
    <s v="Not Required"/>
    <n v="200000"/>
    <s v="Exactly 1"/>
    <n v="200000"/>
    <x v="0"/>
    <s v="Reimbursement(s)"/>
    <d v="2022-02-11T16:00:00"/>
    <d v="2022-04-22T17:00:00"/>
    <s v="06/01/22 - 05/31/24"/>
    <n v="44682"/>
    <m/>
  </r>
  <r>
    <s v="Data Pull 09-28-2022.xlsx"/>
    <n v="13673"/>
    <x v="2"/>
    <d v="2022-08-31T22:49:32"/>
    <x v="4"/>
    <s v="Grant"/>
    <s v="No"/>
    <s v="Agriculture; Environment &amp; Water"/>
    <s v="Nonprofit; Tribal Government"/>
    <s v="State"/>
    <s v="Not Required"/>
    <n v="14250000"/>
    <s v="Between 7 and 12"/>
    <n v="200000"/>
    <x v="0"/>
    <s v="Advances &amp; Reimbursement(s)"/>
    <d v="2022-08-31T22:00:00"/>
    <d v="2022-11-23T17:00:00"/>
    <s v="36 months"/>
    <n v="44927"/>
    <m/>
  </r>
  <r>
    <s v="Data Pull 09-28-2022.xlsx"/>
    <n v="9149"/>
    <x v="0"/>
    <d v="2022-03-09T00:10:29"/>
    <x v="52"/>
    <s v="Grant"/>
    <s v="Yes"/>
    <s v="Disadvantaged Communities; Employment, Labor &amp; Training; Energy; Environment &amp; Water; Food &amp; Nutrition; Health &amp; Human Services; Housing, Community and Economic Development; Parks &amp; Recreation; Transportation"/>
    <s v="Business; Nonprofit; Public Agency; Tribal Government"/>
    <s v="State"/>
    <s v="Not Required"/>
    <n v="1200000"/>
    <s v="Exactly 4"/>
    <n v="300000"/>
    <x v="0"/>
    <s v="Reimbursement(s)"/>
    <d v="2022-03-09T00:15:00"/>
    <d v="2022-07-01T17:00:00"/>
    <s v="2 years"/>
    <n v="44835"/>
    <m/>
  </r>
  <r>
    <s v="Data Pull 09-28-2022.xlsx"/>
    <n v="13670"/>
    <x v="2"/>
    <d v="2022-08-30T22:05:54"/>
    <x v="4"/>
    <s v="Grant"/>
    <s v="No"/>
    <s v="Agriculture"/>
    <s v="Nonprofit; Public Agency; Tribal Government"/>
    <s v="State"/>
    <s v="Not Required"/>
    <n v="1000000"/>
    <s v="Between 1 and 2"/>
    <n v="500000"/>
    <x v="0"/>
    <s v="Reimbursement(s)"/>
    <d v="2022-08-30T07:00:00"/>
    <d v="2022-10-31T00:00:00"/>
    <s v="9 weeks"/>
    <n v="44958"/>
    <m/>
  </r>
  <r>
    <s v="Data Pull 09-28-2022.xlsx"/>
    <n v="11444"/>
    <x v="0"/>
    <d v="2022-06-22T21:36:34"/>
    <x v="0"/>
    <s v="Grant"/>
    <s v="No"/>
    <s v="Disadvantaged Communities; Health &amp; Human Services"/>
    <s v="Nonprofit"/>
    <s v="Federal"/>
    <s v="Not Required"/>
    <n v="10000000"/>
    <s v="Exactly 10"/>
    <n v="750000"/>
    <x v="0"/>
    <s v="Advances &amp; Reimbursement(s)"/>
    <d v="2022-06-27T07:00:00"/>
    <d v="2022-07-07T00:00:00"/>
    <s v="24 months"/>
    <n v="44774"/>
    <m/>
  </r>
  <r>
    <s v="Data Pull 09-28-2022.xlsx"/>
    <n v="10103"/>
    <x v="0"/>
    <d v="2022-06-03T20:47:16"/>
    <x v="6"/>
    <s v="Grant"/>
    <s v="No"/>
    <s v="Disadvantaged Communities; Employment, Labor &amp; Training; Libraries and Arts"/>
    <s v="Nonprofit; Public Agency; Tribal Government"/>
    <s v="State"/>
    <s v="Not Required"/>
    <n v="1000000"/>
    <s v="Exactly 1"/>
    <n v="1000000"/>
    <x v="0"/>
    <s v="Advance(s)"/>
    <d v="2022-04-28T07:00:00"/>
    <d v="2022-06-23T23:59:00"/>
    <s v="1/1/23 - 12/31/23"/>
    <n v="44774"/>
    <m/>
  </r>
  <r>
    <s v="Data Pull 09-28-2022.xlsx"/>
    <n v="13667"/>
    <x v="2"/>
    <d v="2022-08-30T21:44:55"/>
    <x v="4"/>
    <s v="Grant"/>
    <s v="No"/>
    <s v="Agriculture"/>
    <s v="Nonprofit; Public Agency; Tribal Government"/>
    <s v="State"/>
    <s v="Not Required"/>
    <n v="2000000"/>
    <s v="Between 1 and 2"/>
    <n v="1000000"/>
    <x v="0"/>
    <s v="Reimbursement(s)"/>
    <d v="2022-08-30T07:00:00"/>
    <d v="2022-10-31T00:00:00"/>
    <s v="9 weeks"/>
    <n v="44958"/>
    <m/>
  </r>
  <r>
    <s v="Data Pull 09-28-2022.xlsx"/>
    <n v="11957"/>
    <x v="0"/>
    <d v="2022-07-14T22:15:54"/>
    <x v="6"/>
    <s v="Grant"/>
    <s v="No"/>
    <s v="Disadvantaged Communities; Education; Employment, Labor &amp; Training; Libraries and Arts"/>
    <s v="Nonprofit; Public Agency; Tribal Government"/>
    <s v="State"/>
    <s v="Not Required"/>
    <n v="1165000"/>
    <s v="Exactly 1"/>
    <n v="1165000"/>
    <x v="0"/>
    <s v="Advances &amp; Reimbursement(s)"/>
    <d v="2022-07-14T07:00:00"/>
    <d v="2022-08-31T23:59:00"/>
    <s v="1/1/23 - 12/31/24"/>
    <n v="44866"/>
    <m/>
  </r>
  <r>
    <s v="Data Pull 09-28-2022.xlsx"/>
    <n v="13676"/>
    <x v="2"/>
    <d v="2022-09-21T21:50:57"/>
    <x v="26"/>
    <s v="Grant"/>
    <s v="Yes"/>
    <s v="Disadvantaged Communities; Health &amp; Human Services"/>
    <s v="Nonprofit"/>
    <s v="State"/>
    <s v="Not Required"/>
    <n v="5000000"/>
    <s v="Exactly 2"/>
    <n v="2500000"/>
    <x v="0"/>
    <s v="Reimbursement(s)"/>
    <d v="2022-09-16T07:00:00"/>
    <d v="2022-10-28T14:00:00"/>
    <s v="1/1/2023 - 6/30/2025"/>
    <n v="44927"/>
    <m/>
  </r>
  <r>
    <s v="Data Pull 09-28-2022.xlsx"/>
    <n v="9824"/>
    <x v="2"/>
    <d v="2022-04-04T14:51:43"/>
    <x v="53"/>
    <s v="Grant"/>
    <s v="No"/>
    <s v="Environment &amp; Water; Transportation"/>
    <s v="Nonprofit; Public Agency"/>
    <s v="State"/>
    <s v="Not Required"/>
    <n v="10000000"/>
    <s v="Exactly 1"/>
    <n v="10000000"/>
    <x v="0"/>
    <s v="Advances &amp; Reimbursement(s)"/>
    <d v="2022-04-04T07:00:00"/>
    <s v="Ongoing"/>
    <n v="45473"/>
    <n v="44722"/>
    <m/>
  </r>
  <r>
    <s v="Data Pull 09-28-2022.xlsx"/>
    <n v="11723"/>
    <x v="2"/>
    <d v="2022-08-26T17:23:48"/>
    <x v="0"/>
    <s v="Grant"/>
    <s v="No"/>
    <s v="Disadvantaged Communities; Education; Health &amp; Human Services; Housing, Community and Economic Development"/>
    <s v="Public Agency"/>
    <s v="State"/>
    <s v="Not Required"/>
    <n v="61300000"/>
    <s v="Between 1 and 6"/>
    <n v="10000000"/>
    <x v="0"/>
    <s v="Advances &amp; Reimbursement(s)"/>
    <d v="2022-07-13T07:00:00"/>
    <d v="2022-12-01T05:00:00"/>
    <n v="46203"/>
    <n v="44930"/>
    <m/>
  </r>
  <r>
    <s v="Data Pull 09-28-2022.xlsx"/>
    <n v="10508"/>
    <x v="0"/>
    <d v="2022-06-08T23:13:07"/>
    <x v="31"/>
    <s v="Grant"/>
    <s v="No"/>
    <s v="Disadvantaged Communities; Energy; Health &amp; Human Services"/>
    <s v="Nonprofit; Public Agency; Tribal Government"/>
    <s v="State"/>
    <s v="Not Required"/>
    <n v="14250000"/>
    <s v="Exactly 1"/>
    <n v="14250000"/>
    <x v="0"/>
    <s v="Reimbursement(s)"/>
    <d v="2022-06-09T00:00:00"/>
    <d v="2022-07-13T17:00:00"/>
    <s v="9/1/2022 - 8/31/2025"/>
    <n v="44790"/>
    <m/>
  </r>
  <r>
    <s v="Data Pull 09-28-2022.xlsx"/>
    <n v="8408"/>
    <x v="0"/>
    <d v="2022-03-09T00:08:54"/>
    <x v="52"/>
    <s v="Grant"/>
    <s v="Yes"/>
    <s v="Disadvantaged Communities; Employment, Labor &amp; Training; Energy; Environment &amp; Water; Food &amp; Nutrition; Health &amp; Human Services; Housing, Community and Economic Development; Parks &amp; Recreation; Transportation"/>
    <s v="Business; Nonprofit; Public Agency; Tribal Government"/>
    <s v="State"/>
    <n v="0.5"/>
    <n v="105000000"/>
    <s v="Exactly 3"/>
    <n v="35000000"/>
    <x v="0"/>
    <s v="Reimbursement(s)"/>
    <d v="2022-03-09T00:15:00"/>
    <d v="2022-07-01T17:00:00"/>
    <s v="5 years"/>
    <n v="44835"/>
    <m/>
  </r>
  <r>
    <s v="Data Pull 09-28-2022.xlsx"/>
    <n v="1962"/>
    <x v="2"/>
    <d v="2020-07-10T23:26:29"/>
    <x v="43"/>
    <s v="Loan"/>
    <s v="No"/>
    <s v="Education"/>
    <s v="Nonprofit; Public Agency"/>
    <s v="Federal"/>
    <s v="Not Required"/>
    <n v="8000000"/>
    <s v="Dependant on number of submissions received, application process, etc."/>
    <s v="Between $0 and $1,000,000"/>
    <x v="1"/>
    <s v="Advance(s)"/>
    <d v="2017-07-01T07:00:00"/>
    <s v="Ongoing"/>
    <s v="Term of the Loan"/>
    <s v="Ongoing"/>
    <m/>
  </r>
  <r>
    <s v="Data Pull 09-28-2022.xlsx"/>
    <n v="11252"/>
    <x v="0"/>
    <d v="2022-06-14T20:00:17"/>
    <x v="0"/>
    <s v="Grant"/>
    <s v="No"/>
    <s v="Health &amp; Human Services"/>
    <s v="Nonprofit"/>
    <s v="State"/>
    <s v="Not Required"/>
    <n v="300000"/>
    <s v="Between 1 and 2"/>
    <s v="Between $0 and $300,000"/>
    <x v="1"/>
    <s v="Reimbursement(s)"/>
    <d v="2022-06-14T07:00:00"/>
    <d v="2022-06-24T05:00:00"/>
    <s v="7/1/2022-6/30/2023"/>
    <n v="44750"/>
    <m/>
  </r>
  <r>
    <s v="Data Pull 09-28-2022.xlsx"/>
    <n v="10013"/>
    <x v="0"/>
    <d v="2022-04-15T22:41:16"/>
    <x v="5"/>
    <s v="Grant"/>
    <s v="No"/>
    <s v="Consumer Protection; Disadvantaged Communities; Health &amp; Human Services; Housing, Community and Economic Development"/>
    <s v="Business; Nonprofit; Public Agency"/>
    <s v="Federal"/>
    <n v="0.2"/>
    <n v="22750000"/>
    <s v="Dependant on number of submissions received, application process, etc."/>
    <s v="Between $0 and $350,000"/>
    <x v="1"/>
    <s v="Reimbursement(s)"/>
    <d v="2022-04-15T15:00:00"/>
    <d v="2022-06-10T23:59:00"/>
    <s v="01/01/23 - 12/31/23"/>
    <n v="44743"/>
    <m/>
  </r>
  <r>
    <s v="Data Pull 09-28-2022.xlsx"/>
    <n v="11180"/>
    <x v="0"/>
    <d v="2022-06-10T21:21:55"/>
    <x v="5"/>
    <s v="Grant"/>
    <s v="No"/>
    <s v="Consumer Protection; Health &amp; Human Services; Law, Justice, and Legal Services"/>
    <s v="Nonprofit; Public Agency"/>
    <s v="Federal"/>
    <n v="0.25"/>
    <n v="500000"/>
    <s v="Dependant on number of submissions received, application process, etc."/>
    <s v="Between $1 and $125,000"/>
    <x v="1"/>
    <s v="Reimbursement(s)"/>
    <d v="2022-06-10T07:00:00"/>
    <d v="2022-08-15T23:59:00"/>
    <s v="01/01/23 - 12/31/23"/>
    <s v="TBD 10/22"/>
    <m/>
  </r>
  <r>
    <s v="Data Pull 09-28-2022.xlsx"/>
    <n v="13232"/>
    <x v="2"/>
    <d v="2022-08-12T17:13:28"/>
    <x v="5"/>
    <s v="Grant"/>
    <s v="No"/>
    <s v="Disadvantaged Communities; Health &amp; Human Services; Law, Justice, and Legal Services"/>
    <s v="Business; Nonprofit; Public Agency; Tribal Government"/>
    <s v="Federal"/>
    <n v="0.2"/>
    <n v="15161782"/>
    <s v="Dependant on number of submissions received, application process, etc."/>
    <s v="Between $1 and $196,906"/>
    <x v="1"/>
    <s v="Reimbursement(s)"/>
    <d v="2022-08-12T15:00:00"/>
    <d v="2022-09-30T23:59:00"/>
    <s v="01/01/23 - 12/31/23"/>
    <n v="44896"/>
    <m/>
  </r>
  <r>
    <s v="Data Pull 09-28-2022.xlsx"/>
    <n v="14138"/>
    <x v="2"/>
    <d v="2022-09-12T22:41:42"/>
    <x v="4"/>
    <s v="Grant"/>
    <s v="No"/>
    <s v="Agriculture; Environment &amp; Water"/>
    <s v="Business; Individual; Tribal Government"/>
    <s v="State"/>
    <s v="Not Required"/>
    <n v="2000000"/>
    <s v="Between 10 and 15"/>
    <s v="Between $1 and $2,000,000"/>
    <x v="1"/>
    <s v="Advances &amp; Reimbursement(s)"/>
    <d v="2022-09-13T07:00:00"/>
    <d v="2022-11-08T17:00:00"/>
    <s v="18 months"/>
    <n v="44927"/>
    <m/>
  </r>
  <r>
    <s v="Data Pull 09-28-2022.xlsx"/>
    <n v="14126"/>
    <x v="2"/>
    <d v="2022-09-12T18:39:30"/>
    <x v="54"/>
    <m/>
    <s v="No"/>
    <m/>
    <m/>
    <m/>
    <s v="Not Required"/>
    <n v="200000"/>
    <s v="Between 1 and 25"/>
    <s v="Between $1 and $200,000"/>
    <x v="1"/>
    <m/>
    <d v="2022-09-12T07:00:00"/>
    <d v="2022-10-10T17:00:00"/>
    <s v="1/1/2023-12/31/2024"/>
    <n v="44855"/>
    <m/>
  </r>
  <r>
    <s v="Data Pull 09-28-2022.xlsx"/>
    <n v="11588"/>
    <x v="2"/>
    <d v="2022-08-09T20:20:27"/>
    <x v="5"/>
    <s v="Grant"/>
    <s v="No"/>
    <s v="Consumer Protection; Disadvantaged Communities; Health &amp; Human Services"/>
    <s v="Nonprofit; Public Agency"/>
    <s v="Federal"/>
    <n v="0.2"/>
    <n v="2622788"/>
    <s v="Dependant on number of submissions received, application process, etc."/>
    <s v="Between $1 and $201,000"/>
    <x v="1"/>
    <s v="Reimbursement(s)"/>
    <d v="2022-07-07T00:00:00"/>
    <d v="2023-02-01T23:59:00"/>
    <s v="05/01/23 - 04/30/24"/>
    <n v="44986"/>
    <m/>
  </r>
  <r>
    <s v="Data Pull 09-28-2022.xlsx"/>
    <n v="11081"/>
    <x v="0"/>
    <d v="2022-06-01T23:00:19"/>
    <x v="5"/>
    <s v="Grant"/>
    <s v="No"/>
    <s v="Consumer Protection; Disadvantaged Communities; Health &amp; Human Services; Law, Justice, and Legal Services"/>
    <s v="Nonprofit; Public Agency; Tribal Government"/>
    <s v="Federal"/>
    <n v="0.2"/>
    <n v="8646426"/>
    <s v="Dependant on number of submissions received, application process, etc."/>
    <s v="Between $1 and $250,000"/>
    <x v="1"/>
    <s v="Reimbursement(s)"/>
    <d v="2022-06-01T15:00:00"/>
    <d v="2022-08-26T23:59:00"/>
    <s v="04/01/23 - 03/31/24"/>
    <n v="44925"/>
    <m/>
  </r>
  <r>
    <s v="Data Pull 09-28-2022.xlsx"/>
    <n v="10265"/>
    <x v="0"/>
    <d v="2022-05-09T16:21:35"/>
    <x v="5"/>
    <s v="Grant"/>
    <s v="No"/>
    <s v="Housing, Community and Economic Development; Law, Justice, and Legal Services"/>
    <s v="Nonprofit; Public Agency"/>
    <s v="Federal"/>
    <n v="0.2"/>
    <n v="17150000"/>
    <s v="Dependant on number of submissions received, application process, etc."/>
    <s v="Between $1 and $350,000"/>
    <x v="1"/>
    <s v="Reimbursement(s)"/>
    <d v="2022-05-09T15:00:00"/>
    <d v="2022-07-05T23:59:00"/>
    <s v="01/01/23 - 12/31/23"/>
    <n v="44469"/>
    <m/>
  </r>
  <r>
    <s v="Data Pull 09-28-2022.xlsx"/>
    <n v="11708"/>
    <x v="0"/>
    <d v="2022-07-12T07:30:42"/>
    <x v="16"/>
    <s v="Grant"/>
    <s v="No"/>
    <s v="Disadvantaged Communities; Education; Employment, Labor &amp; Training; Law, Justice, and Legal Services"/>
    <s v="Nonprofit; Public Agency; Tribal Government"/>
    <s v="Federal"/>
    <s v="Not Required"/>
    <m/>
    <s v="Dependant on number of submissions received, application process, etc."/>
    <s v="Between $1 and $350,000"/>
    <x v="1"/>
    <s v="Reimbursement(s)"/>
    <d v="2022-07-12T07:00:00"/>
    <d v="2022-08-12T17:00:00"/>
    <s v="1/1/2023-3/31/2026"/>
    <n v="44882"/>
    <m/>
  </r>
  <r>
    <s v="Data Pull 09-28-2022.xlsx"/>
    <n v="10541"/>
    <x v="0"/>
    <d v="2022-05-26T05:32:29"/>
    <x v="1"/>
    <s v="Grant"/>
    <s v="No"/>
    <s v="Disadvantaged Communities; Employment, Labor &amp; Training; Environment &amp; Water; Housing, Community and Economic Development"/>
    <s v="Nonprofit; Public Agency; Tribal Government"/>
    <s v="State"/>
    <s v="Not Required"/>
    <n v="65000000"/>
    <s v="Exactly 13"/>
    <s v="Between $1 and $5,000,000"/>
    <x v="1"/>
    <s v="Advances &amp; Reimbursement(s)"/>
    <d v="2022-05-26T17:30:00"/>
    <d v="2022-07-25T15:00:00"/>
    <s v="10/1/2022- 6/30/2024"/>
    <n v="44825"/>
    <m/>
  </r>
  <r>
    <s v="Data Pull 09-28-2022.xlsx"/>
    <n v="11489"/>
    <x v="2"/>
    <d v="2022-08-29T23:35:29"/>
    <x v="25"/>
    <s v="Grant"/>
    <s v="No"/>
    <s v="Disadvantaged Communities; Education; Environment &amp; Water"/>
    <s v="Individual; Nonprofit; Public Agency; Tribal Government"/>
    <s v="State"/>
    <s v="Not Required"/>
    <n v="2000000"/>
    <s v="Dependant on number of submissions received, application process, etc."/>
    <s v="Between $1 and $50,000"/>
    <x v="1"/>
    <s v="Reimbursement(s)"/>
    <d v="2022-08-29T07:00:00"/>
    <d v="2022-11-04T17:00:00"/>
    <s v="up to about 2 years"/>
    <n v="44958"/>
    <m/>
  </r>
  <r>
    <s v="Data Pull 09-28-2022.xlsx"/>
    <n v="12029"/>
    <x v="0"/>
    <d v="2022-09-03T00:12:33"/>
    <x v="41"/>
    <s v="Grant"/>
    <s v="Yes"/>
    <s v="Law, Justice, and Legal Services"/>
    <s v="Public Agency"/>
    <s v="State"/>
    <s v="Not Required"/>
    <n v="1000000"/>
    <s v="Exactly 20"/>
    <s v="Between $1 and $50,000"/>
    <x v="1"/>
    <s v="Reimbursement(s)"/>
    <d v="2022-08-02T07:00:00"/>
    <d v="2022-09-02T17:00:00"/>
    <s v="30 days"/>
    <n v="44805"/>
    <m/>
  </r>
  <r>
    <s v="Data Pull 09-28-2022.xlsx"/>
    <n v="11705"/>
    <x v="0"/>
    <d v="2022-07-12T20:10:49"/>
    <x v="16"/>
    <s v="Grant"/>
    <s v="No"/>
    <s v="Disadvantaged Communities; Education; Employment, Labor &amp; Training; Health &amp; Human Services"/>
    <s v="Nonprofit; Public Agency"/>
    <s v="State"/>
    <n v="1"/>
    <n v="53440829"/>
    <s v="Dependant on number of submissions received, application process, etc."/>
    <s v="Between $1 and $6,000,000"/>
    <x v="1"/>
    <s v="Reimbursement(s)"/>
    <d v="2022-07-12T07:00:00"/>
    <d v="2022-07-15T17:00:00"/>
    <s v="10/1/22-6/30/25"/>
    <n v="44812"/>
    <m/>
  </r>
  <r>
    <s v="Data Pull 09-28-2022.xlsx"/>
    <n v="10250"/>
    <x v="0"/>
    <d v="2022-08-31T22:29:09"/>
    <x v="5"/>
    <s v="Grant"/>
    <s v="No"/>
    <s v="Consumer Protection; Disadvantaged Communities; Disaster Prevention &amp; Relief; Health &amp; Human Services"/>
    <s v="Nonprofit; Public Agency"/>
    <s v="Federal"/>
    <s v="Not Required"/>
    <n v="3370077"/>
    <s v="Dependant on number of submissions received, application process, etc."/>
    <s v="Between $1 and $65,000"/>
    <x v="1"/>
    <s v="Reimbursement(s)"/>
    <d v="2022-05-04T15:00:00"/>
    <d v="2022-06-29T23:59:00"/>
    <s v="10/01/22 to 09/30/24"/>
    <n v="44835"/>
    <m/>
  </r>
  <r>
    <s v="Data Pull 09-28-2022.xlsx"/>
    <n v="8921"/>
    <x v="2"/>
    <d v="2022-03-18T17:22:05"/>
    <x v="3"/>
    <s v="Grant"/>
    <s v="No"/>
    <s v="Environment &amp; Water; Parks &amp; Recreation"/>
    <s v="Public Agency"/>
    <s v="State"/>
    <s v="Not Required"/>
    <n v="150000"/>
    <s v="Exactly 1"/>
    <s v="Between $1,000 and $10,000"/>
    <x v="1"/>
    <s v="Reimbursement(s)"/>
    <d v="2022-02-07T08:00:00"/>
    <d v="2023-02-01T12:00:00"/>
    <s v="1 Year"/>
    <s v="N/A"/>
    <m/>
  </r>
  <r>
    <s v="Data Pull 09-28-2022.xlsx"/>
    <n v="7730"/>
    <x v="0"/>
    <d v="2022-05-02T14:26:09"/>
    <x v="12"/>
    <s v="Grant"/>
    <s v="No"/>
    <s v="Environment &amp; Water"/>
    <s v="Business; Individual; Nonprofit; Public Agency; Tribal Government"/>
    <s v="Federal"/>
    <n v="0.25"/>
    <n v="8362000"/>
    <s v="Dependant on number of submissions received, application process, etc."/>
    <s v="Between $10,000 and $1,000,000"/>
    <x v="1"/>
    <s v="Reimbursement(s)"/>
    <d v="2022-05-02T07:00:00"/>
    <d v="2022-06-09T17:00:00"/>
    <s v="3 years"/>
    <s v="August 16th, 2022"/>
    <m/>
  </r>
  <r>
    <s v="Data Pull 09-28-2022.xlsx"/>
    <n v="4903"/>
    <x v="0"/>
    <d v="2022-07-11T19:27:53"/>
    <x v="14"/>
    <s v="Grant"/>
    <s v="No"/>
    <s v="Transportation"/>
    <s v="Public Agency; Tribal Government"/>
    <s v="Federal and State"/>
    <n v="0.1"/>
    <n v="210000000"/>
    <s v="Dependant on number of submissions received, application process, etc."/>
    <s v="Between $100,000 and $10,000,000"/>
    <x v="1"/>
    <s v="Reimbursement(s)"/>
    <d v="2022-05-09T07:00:00"/>
    <d v="2022-09-12T23:59:00"/>
    <s v="3 to 5 years."/>
    <n v="44927"/>
    <m/>
  </r>
  <r>
    <s v="Data Pull 09-28-2022.xlsx"/>
    <n v="12956"/>
    <x v="0"/>
    <d v="2022-08-18T22:21:57"/>
    <x v="4"/>
    <s v="Grant"/>
    <s v="No"/>
    <s v="Agriculture; Disadvantaged Communities; Education; Employment, Labor &amp; Training; Environment &amp; Water; Food &amp; Nutrition; Science, Technology, and Research &amp; Development"/>
    <s v="Business; Nonprofit; Public Agency; Tribal Government"/>
    <s v="Federal"/>
    <s v="Not Required"/>
    <n v="22000000"/>
    <s v="Dependant on number of submissions received, application process, etc."/>
    <s v="Between $100,000 and $500,000"/>
    <x v="1"/>
    <s v="Advances &amp; Reimbursement(s)"/>
    <d v="2022-08-18T07:00:00"/>
    <d v="2022-09-16T17:00:00"/>
    <s v="11/1/2023-06/30/2026"/>
    <s v="Fall 2023"/>
    <m/>
  </r>
  <r>
    <s v="Data Pull 09-28-2022.xlsx"/>
    <n v="12500"/>
    <x v="2"/>
    <d v="2022-07-29T17:09:04"/>
    <x v="4"/>
    <s v="Grant"/>
    <s v="No"/>
    <s v="Agriculture; Environment &amp; Water"/>
    <s v="Business; Individual; Nonprofit; Public Agency; Tribal Government"/>
    <s v="State"/>
    <s v="Not Required"/>
    <m/>
    <s v="Dependant on number of submissions received, application process, etc."/>
    <s v="Between $2,400 and $250,000"/>
    <x v="1"/>
    <s v="Advances &amp; Reimbursement(s)"/>
    <d v="2022-07-29T07:00:00"/>
    <d v="2022-10-23T17:00:00"/>
    <s v="24 months"/>
    <n v="44927"/>
    <m/>
  </r>
  <r>
    <s v="Data Pull 09-28-2022.xlsx"/>
    <n v="14087"/>
    <x v="2"/>
    <d v="2022-09-12T18:49:12"/>
    <x v="4"/>
    <s v="Grant"/>
    <s v="No"/>
    <s v="Agriculture; Education; Employment, Labor &amp; Training; Food &amp; Nutrition"/>
    <s v="Nonprofit; Public Agency; Tribal Government"/>
    <s v="State"/>
    <s v="Not Required"/>
    <n v="250000"/>
    <s v="Dependant on number of submissions received, application process, etc."/>
    <s v="Between $2,500 and $212,500"/>
    <x v="1"/>
    <s v="Reimbursement(s)"/>
    <d v="2022-09-12T07:00:00"/>
    <d v="2022-10-07T17:00:00"/>
    <s v="1/1/2023-6/30/2024"/>
    <s v="Nov-Dec 2022"/>
    <m/>
  </r>
  <r>
    <s v="Data Pull 09-28-2022.xlsx"/>
    <n v="11546"/>
    <x v="0"/>
    <d v="2022-07-05T21:45:20"/>
    <x v="3"/>
    <s v="Grant"/>
    <s v="No"/>
    <s v="Environment &amp; Water; Parks &amp; Recreation"/>
    <s v="Business; Public Agency"/>
    <s v="Federal"/>
    <n v="0.25"/>
    <n v="14000000"/>
    <s v="Dependant on number of submissions received, application process, etc."/>
    <s v="Between $200,000 and $1,500,000"/>
    <x v="1"/>
    <s v="Reimbursement(s)"/>
    <d v="2022-07-05T07:00:00"/>
    <d v="2022-08-02T00:00:00"/>
    <s v="3 Years"/>
    <s v="Spring 2023"/>
    <m/>
  </r>
  <r>
    <s v="Data Pull 09-28-2022.xlsx"/>
    <n v="11123"/>
    <x v="0"/>
    <d v="2022-08-31T22:54:48"/>
    <x v="47"/>
    <s v="Grant"/>
    <s v="No"/>
    <s v="Disadvantaged Communities; Education; Parks &amp; Recreation"/>
    <s v="Nonprofit; Public Agency; Tribal Government"/>
    <s v="State"/>
    <s v="Not Required"/>
    <n v="300000"/>
    <s v="Dependant on number of submissions received, application process, etc."/>
    <s v="Between $25,000 and $300,000"/>
    <x v="1"/>
    <s v="Reimbursement(s)"/>
    <d v="2022-06-10T07:00:00"/>
    <d v="2022-07-29T17:00:00"/>
    <n v="46082"/>
    <n v="45139"/>
    <m/>
  </r>
  <r>
    <s v="Data Pull 09-28-2022.xlsx"/>
    <n v="14279"/>
    <x v="1"/>
    <d v="2022-09-26T17:52:31"/>
    <x v="33"/>
    <s v="Grant"/>
    <s v="No"/>
    <s v="Agriculture; Disadvantaged Communities; Disaster Prevention &amp; Relief; Energy; Environment &amp; Water; Housing, Community and Economic Development; Science, Technology, and Research &amp; Development; Transportation"/>
    <s v="Public Agency; Tribal Government"/>
    <s v="State"/>
    <s v="Not Required"/>
    <n v="6600000"/>
    <s v="Dependant on number of submissions received, application process, etc."/>
    <s v="Between $25,000 and $600,000"/>
    <x v="1"/>
    <s v="Reimbursement(s)"/>
    <s v="8:00 AM on November 7th, 2022"/>
    <m/>
    <s v="45 days"/>
    <s v="Spring 2023"/>
    <m/>
  </r>
  <r>
    <s v="Data Pull 09-28-2022.xlsx"/>
    <n v="14201"/>
    <x v="2"/>
    <d v="2022-09-13T23:09:07"/>
    <x v="7"/>
    <s v="Grant"/>
    <s v="No"/>
    <s v="Disadvantaged Communities; Environment &amp; Water"/>
    <s v="Nonprofit; Public Agency; Tribal Government"/>
    <s v="State"/>
    <s v="Not Required"/>
    <n v="4240000"/>
    <s v="Exactly 8"/>
    <s v="Between $300,000 and $1,232,000"/>
    <x v="1"/>
    <s v="Reimbursement(s)"/>
    <d v="2022-09-13T07:00:00"/>
    <d v="2022-10-20T00:00:00"/>
    <s v="Notice - 4/3/2024"/>
    <n v="44959"/>
    <m/>
  </r>
  <r>
    <s v="Data Pull 09-28-2022.xlsx"/>
    <n v="13604"/>
    <x v="0"/>
    <d v="2022-08-30T17:21:09"/>
    <x v="12"/>
    <s v="Grant"/>
    <s v="Yes"/>
    <s v="Animal Services"/>
    <s v="Nonprofit"/>
    <s v="State"/>
    <s v="Not Required"/>
    <n v="486668"/>
    <s v="Dependant on number of submissions received, application process, etc."/>
    <s v="Between $4,000 and $29,000"/>
    <x v="1"/>
    <s v="Reimbursement(s)"/>
    <d v="2022-08-30T18:00:00"/>
    <d v="2022-09-15T23:59:00"/>
    <s v="March 1-Nov 30, 2023"/>
    <n v="44826"/>
    <m/>
  </r>
  <r>
    <s v="Data Pull 09-28-2022.xlsx"/>
    <n v="7562"/>
    <x v="0"/>
    <d v="2022-03-22T18:35:43"/>
    <x v="3"/>
    <s v="Grant"/>
    <s v="No"/>
    <s v="Environment &amp; Water; Parks &amp; Recreation"/>
    <s v="Public Agency"/>
    <s v="State"/>
    <n v="0.5"/>
    <n v="1000000"/>
    <s v="Exactly 2"/>
    <s v="Between $40,000 and $1,000,000"/>
    <x v="1"/>
    <s v="Reimbursement(s)"/>
    <d v="2021-11-10T08:00:00"/>
    <d v="2021-12-15T00:00:00"/>
    <s v="3 years"/>
    <n v="45107"/>
    <m/>
  </r>
  <r>
    <s v="Data Pull 09-28-2022.xlsx"/>
    <n v="6322"/>
    <x v="0"/>
    <d v="2022-04-22T19:20:29"/>
    <x v="50"/>
    <s v="Grant"/>
    <s v="No"/>
    <s v="Disadvantaged Communities; Environment &amp; Water; Housing, Community and Economic Development"/>
    <s v="Nonprofit; Public Agency; Tribal Government"/>
    <s v="Federal"/>
    <s v="Not Required"/>
    <n v="500000"/>
    <s v="Dependant on number of submissions received, application process, etc."/>
    <s v="Between $45,000 and $150,000"/>
    <x v="1"/>
    <m/>
    <d v="2021-09-01T07:00:00"/>
    <d v="2022-01-07T00:00:00"/>
    <s v="TBD"/>
    <s v="TBD"/>
    <m/>
  </r>
  <r>
    <s v="Data Pull 09-28-2022.xlsx"/>
    <n v="11486"/>
    <x v="0"/>
    <d v="2022-06-24T22:59:28"/>
    <x v="17"/>
    <s v="Grant"/>
    <s v="No"/>
    <s v="Libraries and Arts"/>
    <s v="Public Agency"/>
    <s v="Federal"/>
    <s v="Not Required"/>
    <n v="500000"/>
    <s v="Dependant on number of submissions received, application process, etc."/>
    <s v="Between $5,000 and $20,000"/>
    <x v="1"/>
    <s v="Advances &amp; Reimbursement(s)"/>
    <d v="2022-06-24T07:00:00"/>
    <d v="2022-07-28T12:00:00"/>
    <s v="10/2022-6/2023"/>
    <n v="44835"/>
    <m/>
  </r>
  <r>
    <s v="Data Pull 09-28-2022.xlsx"/>
    <n v="11966"/>
    <x v="0"/>
    <d v="2022-07-15T22:20:56"/>
    <x v="32"/>
    <s v="Grant"/>
    <s v="No"/>
    <s v="Health &amp; Human Services"/>
    <s v="Individual"/>
    <s v="Federal and State"/>
    <s v="Not Required"/>
    <n v="5000000"/>
    <s v="Dependant on number of submissions received, application process, etc."/>
    <s v="Between $5,000 and $50,000"/>
    <x v="1"/>
    <s v="Advances &amp; Reimbursement(s)"/>
    <d v="2022-07-15T07:00:00"/>
    <d v="2022-09-15T15:00:00"/>
    <s v="2 months"/>
    <n v="44896"/>
    <m/>
  </r>
  <r>
    <s v="Data Pull 09-28-2022.xlsx"/>
    <n v="11090"/>
    <x v="0"/>
    <d v="2022-07-13T20:28:54"/>
    <x v="4"/>
    <s v="Grant"/>
    <s v="No"/>
    <s v="Agriculture; Disadvantaged Communities; Employment, Labor &amp; Training"/>
    <s v="Nonprofit; Tribal Government"/>
    <s v="State"/>
    <s v="Not Required"/>
    <n v="5000000"/>
    <s v="Dependant on number of submissions received, application process, etc."/>
    <s v="Between $50,000 and $1,000,000"/>
    <x v="1"/>
    <s v="Advances &amp; Reimbursement(s)"/>
    <d v="2022-06-02T07:00:00"/>
    <d v="2022-08-15T17:00:00"/>
    <s v="1-2 year grants"/>
    <n v="44835"/>
    <m/>
  </r>
  <r>
    <s v="Data Pull 09-28-2022.xlsx"/>
    <n v="11912"/>
    <x v="2"/>
    <d v="2022-07-14T17:13:34"/>
    <x v="23"/>
    <s v="Grant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s v="Business; Individual; Nonprofit; Public Agency; Tribal Government"/>
    <s v="State"/>
    <s v="Not Required"/>
    <n v="1500000"/>
    <s v="Between 1 and 30"/>
    <s v="Between $50,000 and $1,500,000"/>
    <x v="1"/>
    <s v="Reimbursement(s)"/>
    <d v="2022-07-14T07:00:00"/>
    <d v="2022-12-08T23:59:00"/>
    <s v="2.5 years"/>
    <s v="Late June 2023"/>
    <m/>
  </r>
  <r>
    <s v="Data Pull 09-28-2022.xlsx"/>
    <n v="11126"/>
    <x v="0"/>
    <d v="2022-07-14T19:04:59"/>
    <x v="23"/>
    <s v="Grant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s v="Business; Individual; Nonprofit; Public Agency; Tribal Government"/>
    <s v="State"/>
    <s v="Not Required"/>
    <n v="3150000"/>
    <s v="Between 1 and 63"/>
    <s v="Between $50,000 and $3,150,000"/>
    <x v="1"/>
    <s v="Reimbursement(s)"/>
    <d v="2022-07-14T07:00:00"/>
    <d v="2022-09-22T23:59:00"/>
    <s v="2.5 years"/>
    <s v="Late March 2023"/>
    <m/>
  </r>
  <r>
    <s v="Data Pull 09-28-2022.xlsx"/>
    <n v="8930"/>
    <x v="2"/>
    <d v="2022-03-18T17:22:42"/>
    <x v="3"/>
    <s v="Grant"/>
    <s v="No"/>
    <s v="Environment &amp; Water; Parks &amp; Recreation"/>
    <s v="Public Agency"/>
    <s v="State"/>
    <s v="Not Required"/>
    <n v="2000000"/>
    <s v="Exactly 2"/>
    <s v="Between $50,000 and $500,000"/>
    <x v="1"/>
    <s v="Reimbursement(s)"/>
    <d v="2022-02-07T08:00:00"/>
    <d v="2023-02-01T12:00:00"/>
    <s v="1 Year (+extensions)"/>
    <s v="N/A (continuous)"/>
    <m/>
  </r>
  <r>
    <s v="Data Pull 09-28-2022.xlsx"/>
    <n v="14231"/>
    <x v="2"/>
    <d v="2022-09-14T20:57:23"/>
    <x v="7"/>
    <s v="Grant"/>
    <s v="Yes"/>
    <s v="Disadvantaged Communities"/>
    <s v="Public Agency; Tribal Government"/>
    <s v="State"/>
    <s v="Not Required"/>
    <n v="10000000"/>
    <s v="Exactly 10"/>
    <s v="Between $500,000 and $1,500,000"/>
    <x v="1"/>
    <s v="Reimbursement(s)"/>
    <d v="2022-09-14T07:00:00"/>
    <s v="Ongoing"/>
    <n v="46113"/>
    <s v="TBD"/>
    <m/>
  </r>
  <r>
    <s v="Data Pull 09-28-2022.xlsx"/>
    <n v="10391"/>
    <x v="2"/>
    <d v="2022-05-12T23:57:18"/>
    <x v="52"/>
    <s v="Grant"/>
    <s v="No"/>
    <s v="Agriculture; Disadvantaged Communities; Disaster Prevention &amp; Relief; Employment, Labor &amp; Training; Energy; Environment &amp; Water; Housing, Community and Economic Development; Parks &amp; Recreation"/>
    <s v="Business; Nonprofit; Public Agency"/>
    <s v="State"/>
    <s v="Not Required"/>
    <n v="8350000"/>
    <s v="Dependant on number of submissions received, application process, etc."/>
    <s v="Between $500,000 and $1,750,000"/>
    <x v="1"/>
    <s v="Advances &amp; Reimbursement(s)"/>
    <d v="2022-05-12T12:00:00"/>
    <d v="2022-10-07T05:00:00"/>
    <s v="3 years"/>
    <n v="44910"/>
    <m/>
  </r>
  <r>
    <s v="Data Pull 09-28-2022.xlsx"/>
    <n v="1632"/>
    <x v="2"/>
    <d v="2022-07-21T22:58:37"/>
    <x v="43"/>
    <s v="Loan"/>
    <s v="No"/>
    <s v="Health &amp; Human Services"/>
    <s v="Nonprofit; Public Agency"/>
    <s v="Other"/>
    <s v="Not Required"/>
    <m/>
    <s v="Dependant on number of submissions received, application process, etc."/>
    <s v="Between $500,000 and $50,000,000"/>
    <x v="1"/>
    <s v="Advances &amp; Reimbursement(s)"/>
    <d v="2020-07-06T07:00:00"/>
    <s v="Ongoing"/>
    <s v="Ongoing"/>
    <n v="44018"/>
    <m/>
  </r>
  <r>
    <s v="Data Pull 09-28-2022.xlsx"/>
    <n v="11534"/>
    <x v="0"/>
    <d v="2022-09-15T19:53:36"/>
    <x v="19"/>
    <s v="Grant"/>
    <s v="No"/>
    <s v="Disadvantaged Communities; Employment, Labor &amp; Training; Health &amp; Human Services; Housing, Community and Economic Development; Law, Justice, and Legal Services"/>
    <s v="Nonprofit; Public Agency"/>
    <s v="State"/>
    <s v="Not Required"/>
    <n v="48000000"/>
    <s v="Dependant on number of submissions received, application process, etc."/>
    <s v="Between $600,000 and $3,000,000"/>
    <x v="1"/>
    <s v="Reimbursement(s)"/>
    <d v="2022-08-08T07:00:00"/>
    <d v="2022-09-15T16:59:00"/>
    <s v="6/2023-5/2026"/>
    <n v="45047"/>
    <m/>
  </r>
  <r>
    <s v="Data Pull 09-28-2022.xlsx"/>
    <n v="13661"/>
    <x v="2"/>
    <d v="2022-08-31T21:26:47"/>
    <x v="55"/>
    <s v="Grant"/>
    <s v="No"/>
    <s v="Education"/>
    <s v="Public Agency"/>
    <s v="State"/>
    <s v="Not Required"/>
    <n v="20000000"/>
    <s v="Between 100 and 200"/>
    <s v="Between $75,000 and $200,000"/>
    <x v="1"/>
    <s v="Advance(s)"/>
    <d v="2022-09-01T07:00:00"/>
    <d v="2022-09-30T16:00:00"/>
    <s v="02/2022-03/2026"/>
    <n v="44958"/>
    <m/>
  </r>
  <r>
    <s v="Data Pull 09-28-2022.xlsx"/>
    <n v="13913"/>
    <x v="2"/>
    <d v="2022-09-06T22:12:23"/>
    <x v="7"/>
    <s v="Grant"/>
    <s v="No"/>
    <s v="Disadvantaged Communities; Education; Environment &amp; Water; Housing, Community and Economic Development; Parks &amp; Recreation"/>
    <s v="Business; Individual; Nonprofit; Public Agency; Tribal Government"/>
    <s v="State"/>
    <s v="Not Required"/>
    <n v="1500000"/>
    <s v="Dependant on number of submissions received, application process, etc."/>
    <s v="Between $75,000 and $275,000"/>
    <x v="1"/>
    <s v="Reimbursement(s)"/>
    <d v="2022-09-06T07:00:00"/>
    <d v="2022-10-18T11:59:00"/>
    <s v="Two Years Term"/>
    <n v="45017"/>
    <m/>
  </r>
  <r>
    <s v="Data Pull 11-3-2021.xlsx"/>
    <n v="1602"/>
    <x v="2"/>
    <d v="2020-07-03T22:06:48"/>
    <x v="37"/>
    <s v="Grant"/>
    <s v="Yes"/>
    <s v="Environment &amp; Water"/>
    <s v="Nonprofit; Public Agency; Tribal Government"/>
    <s v="State"/>
    <s v="Not Required"/>
    <n v="3000000"/>
    <s v="Dependant on number of submissions received, application process, etc."/>
    <s v="Dependant on number of submissions received, application process, etc."/>
    <x v="2"/>
    <s v="Reimbursement(s)"/>
    <d v="2020-07-03T07:00:00"/>
    <s v="Ongoing"/>
    <s v="Continuous"/>
    <s v="Continuous"/>
    <m/>
  </r>
  <r>
    <s v="Data Pull 11-3-2021.xlsx"/>
    <n v="2331"/>
    <x v="2"/>
    <d v="2020-07-15T15:28:43"/>
    <x v="37"/>
    <s v="Grant"/>
    <s v="Yes"/>
    <s v="Disadvantaged Communities; Environment &amp; Water; Science, Technology, and Research &amp; Development"/>
    <s v="Business; Individual; Nonprofit; Public Agency; Tribal Government"/>
    <s v="State"/>
    <s v="Not Required"/>
    <n v="3000000"/>
    <s v="Dependant on number of submissions received, application process, etc."/>
    <s v="Dependant on number of submissions received, application process, etc."/>
    <x v="2"/>
    <s v="Reimbursement(s)"/>
    <d v="2020-07-15T07:00:00"/>
    <s v="Ongoing"/>
    <s v="Continuous"/>
    <s v="Continuous"/>
    <m/>
  </r>
  <r>
    <s v="Data Pull 11-3-2021.xlsx"/>
    <n v="2589"/>
    <x v="2"/>
    <d v="2020-07-15T16:23:25"/>
    <x v="37"/>
    <s v="Grant"/>
    <s v="Yes"/>
    <s v="Environment &amp; Water"/>
    <s v="Business; Individual; Nonprofit; Public Agency; 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Reimbursement(s)"/>
    <d v="2020-07-15T07:00:00"/>
    <s v="Ongoing"/>
    <s v="Continuous"/>
    <s v="Continuous"/>
    <m/>
  </r>
  <r>
    <s v="Data Pull 11-3-2021.xlsx"/>
    <n v="2613"/>
    <x v="2"/>
    <d v="2020-07-15T16:32:00"/>
    <x v="37"/>
    <s v="Grant"/>
    <s v="Yes"/>
    <s v="Environment &amp; Water; Science, Technology, and Research &amp; Development"/>
    <s v="Business; Individual; Nonprofit; Public Agency; 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Reimbursement(s)"/>
    <d v="2020-07-15T07:00:00"/>
    <s v="Ongoing"/>
    <s v="Continuous"/>
    <s v="Continuous"/>
    <m/>
  </r>
  <r>
    <s v="Data Pull 09-28-2022.xlsx"/>
    <n v="1941"/>
    <x v="2"/>
    <d v="2020-07-28T14:46:54"/>
    <x v="43"/>
    <s v="Grant; Loan"/>
    <s v="No"/>
    <s v="Education"/>
    <s v="Nonprofit; Public Agency"/>
    <s v="Federal"/>
    <s v="Not Required"/>
    <n v="8300000"/>
    <s v="Dependant on number of submissions received, application process, etc."/>
    <s v="Dependant on number of submissions received, application process, etc."/>
    <x v="2"/>
    <s v="Advance(s)"/>
    <d v="2009-07-01T07:00:00"/>
    <s v="Ongoing"/>
    <s v="Duration of Bond"/>
    <s v="Ongoing"/>
    <m/>
  </r>
  <r>
    <s v="Data Pull 09-28-2022.xlsx"/>
    <n v="1944"/>
    <x v="2"/>
    <d v="2020-07-28T14:48:41"/>
    <x v="43"/>
    <s v="Grant; Loan"/>
    <s v="No"/>
    <s v="Education"/>
    <s v="Nonprofit; Public Agency"/>
    <s v="State"/>
    <s v="Not Required"/>
    <n v="1400000000"/>
    <s v="Dependant on number of submissions received, application process, etc."/>
    <s v="Dependant on number of submissions received, application process, etc."/>
    <x v="2"/>
    <s v="Advance(s)"/>
    <d v="2002-11-05T08:00:00"/>
    <s v="Ongoing"/>
    <s v="5 years"/>
    <s v="Deadline passed."/>
    <m/>
  </r>
  <r>
    <s v="Data Pull 09-28-2022.xlsx"/>
    <n v="1836"/>
    <x v="2"/>
    <d v="2021-12-20T19:31:24"/>
    <x v="43"/>
    <s v="Loan"/>
    <s v="No"/>
    <s v="Disadvantaged Communities; Housing, Community and Economic Development"/>
    <s v="Business"/>
    <s v="State"/>
    <n v="0.02"/>
    <n v="1000000"/>
    <s v="Dependant on number of submissions received, application process, etc."/>
    <s v="Dependant on number of submissions received, application process, etc."/>
    <x v="2"/>
    <s v="Reimbursement(s)"/>
    <d v="2020-07-09T07:00:00"/>
    <s v="Ongoing"/>
    <s v="none"/>
    <s v="On a rolling basis"/>
    <m/>
  </r>
  <r>
    <s v="Data Pull 09-28-2022.xlsx"/>
    <n v="5506"/>
    <x v="1"/>
    <d v="2022-01-07T04:39:40"/>
    <x v="56"/>
    <s v="Grant"/>
    <s v="No"/>
    <s v="Transportation"/>
    <s v="Public Agency"/>
    <s v="Federal and State"/>
    <n v="0.3"/>
    <n v="800000000"/>
    <s v="Dependant on number of submissions received, application process, etc."/>
    <s v="Dependant on number of submissions received, application process, etc."/>
    <x v="2"/>
    <s v="Reimbursement(s)"/>
    <d v="2022-08-01T00:00:00"/>
    <m/>
    <m/>
    <m/>
    <m/>
  </r>
  <r>
    <s v="Data Pull 09-28-2022.xlsx"/>
    <n v="5500"/>
    <x v="1"/>
    <d v="2022-01-07T04:42:02"/>
    <x v="56"/>
    <s v="Grant"/>
    <s v="No"/>
    <s v="Transportation"/>
    <s v="Public Agency"/>
    <s v="State"/>
    <s v="Not Required"/>
    <n v="500000000"/>
    <s v="Dependant on number of submissions received, application process, etc."/>
    <s v="Dependant on number of submissions received, application process, etc."/>
    <x v="2"/>
    <s v="Reimbursement(s)"/>
    <d v="2022-08-01T00:00:00"/>
    <m/>
    <m/>
    <m/>
    <m/>
  </r>
  <r>
    <s v="Data Pull 09-28-2022.xlsx"/>
    <n v="5515"/>
    <x v="1"/>
    <d v="2022-01-07T04:43:28"/>
    <x v="56"/>
    <s v="Grant"/>
    <s v="No"/>
    <s v="Transportation"/>
    <s v="Public Agency"/>
    <s v="State"/>
    <n v="1"/>
    <n v="200000000"/>
    <s v="Dependant on number of submissions received, application process, etc."/>
    <s v="Dependant on number of submissions received, application process, etc."/>
    <x v="2"/>
    <s v="Reimbursement(s)"/>
    <d v="2022-08-01T00:00:00"/>
    <m/>
    <m/>
    <m/>
    <m/>
  </r>
  <r>
    <s v="Data Pull 09-28-2022.xlsx"/>
    <n v="5302"/>
    <x v="2"/>
    <d v="2022-01-11T21:33:45"/>
    <x v="14"/>
    <s v="Grant"/>
    <s v="No"/>
    <s v="Transportation"/>
    <s v="Public Agency"/>
    <s v="State"/>
    <s v="Not Required"/>
    <n v="2500000"/>
    <s v="Dependant on number of submissions received, application process, etc."/>
    <s v="Dependant on number of submissions received, application process, etc."/>
    <x v="2"/>
    <s v="Reimbursement(s)"/>
    <d v="2022-01-11T22:00:00"/>
    <s v="Ongoing"/>
    <s v="50 months post award"/>
    <s v="Continuous"/>
    <m/>
  </r>
  <r>
    <s v="Data Pull 09-28-2022.xlsx"/>
    <n v="3309"/>
    <x v="2"/>
    <d v="2022-01-19T18:26:24"/>
    <x v="7"/>
    <s v="Loan"/>
    <s v="No"/>
    <s v="Energy; Environment &amp; Water"/>
    <s v="Business; Nonprofit; Public Agency"/>
    <s v="State"/>
    <n v="0.25"/>
    <n v="5503000"/>
    <s v="Dependant on number of submissions received, application process, etc."/>
    <s v="Dependant on number of submissions received, application process, etc."/>
    <x v="2"/>
    <s v="Advance(s)"/>
    <d v="2020-08-03T07:00:00"/>
    <s v="Ongoing"/>
    <s v="Continuous"/>
    <s v="Continuous"/>
    <m/>
  </r>
  <r>
    <s v="Data Pull 09-28-2022.xlsx"/>
    <n v="8681"/>
    <x v="2"/>
    <d v="2022-01-28T22:41:07"/>
    <x v="29"/>
    <s v="Grant; Loan"/>
    <s v="Yes"/>
    <s v="Housing, Community and Economic Development"/>
    <s v="Tribal Government"/>
    <s v="Federal"/>
    <s v="Not Required"/>
    <n v="72000000"/>
    <s v="Dependant on number of submissions received, application process, etc."/>
    <s v="Dependant on number of submissions received, application process, etc."/>
    <x v="2"/>
    <s v="Reimbursement(s)"/>
    <d v="2022-01-28T08:00:00"/>
    <s v="Ongoing"/>
    <s v="See STD Agreement"/>
    <n v="44743"/>
    <m/>
  </r>
  <r>
    <s v="Data Pull 09-28-2022.xlsx"/>
    <n v="8711"/>
    <x v="2"/>
    <d v="2022-01-28T23:10:14"/>
    <x v="29"/>
    <s v="Grant"/>
    <s v="Yes"/>
    <s v="Housing, Community and Economic Development"/>
    <s v="Public Agency"/>
    <s v="Federal"/>
    <n v="1.25"/>
    <n v="317428488"/>
    <s v="Dependant on number of submissions received, application process, etc."/>
    <s v="Dependant on number of submissions received, application process, etc."/>
    <x v="2"/>
    <s v="Reimbursement(s)"/>
    <d v="2022-01-28T08:00:00"/>
    <s v="Ongoing"/>
    <s v="Funds must be expend"/>
    <n v="44925"/>
    <m/>
  </r>
  <r>
    <s v="Data Pull 09-28-2022.xlsx"/>
    <n v="6040"/>
    <x v="1"/>
    <d v="2022-02-16T22:50:26"/>
    <x v="12"/>
    <s v="Grant"/>
    <s v="No"/>
    <s v="Environment &amp; Water"/>
    <s v="Nonprofit; Public Agency; Tribal Government"/>
    <s v="State"/>
    <s v="Not Required"/>
    <n v="2576000"/>
    <s v="Dependant on number of submissions received, application process, etc."/>
    <s v="Dependant on number of submissions received, application process, etc."/>
    <x v="2"/>
    <s v="Reimbursement(s)"/>
    <s v="Spring 2023"/>
    <m/>
    <s v="2 years"/>
    <s v="Fall 2023"/>
    <m/>
  </r>
  <r>
    <s v="Data Pull 09-28-2022.xlsx"/>
    <n v="9188"/>
    <x v="0"/>
    <d v="2022-02-24T00:37:38"/>
    <x v="4"/>
    <s v="Grant"/>
    <s v="No"/>
    <s v="Agriculture; Health &amp; Human Services; Science, Technology, and Research &amp; Development"/>
    <s v="Business; Individual; Nonprofit; Public Agency; Tribal Government"/>
    <s v="State"/>
    <s v="Not Required"/>
    <n v="200000"/>
    <s v="Dependant on number of submissions received, application process, etc."/>
    <s v="Dependant on number of submissions received, application process, etc."/>
    <x v="2"/>
    <s v="Reimbursement(s)"/>
    <d v="2022-02-22T08:00:00"/>
    <d v="2022-03-15T17:00:00"/>
    <s v="Two Years"/>
    <n v="44686"/>
    <m/>
  </r>
  <r>
    <s v="Data Pull 09-28-2022.xlsx"/>
    <n v="6925"/>
    <x v="0"/>
    <d v="2022-02-28T23:48:49"/>
    <x v="9"/>
    <s v="Grant"/>
    <s v="No"/>
    <s v="Energy"/>
    <s v="Nonprofit; Public Agency; Tribal Government"/>
    <s v="State"/>
    <n v="0.1"/>
    <n v="14000000"/>
    <s v="Dependant on number of submissions received, application process, etc."/>
    <s v="Dependant on number of submissions received, application process, etc."/>
    <x v="2"/>
    <s v="Reimbursement(s)"/>
    <d v="2021-09-15T07:00:00"/>
    <d v="2021-12-15T17:00:00"/>
    <s v="Until funds expire"/>
    <n v="44603"/>
    <m/>
  </r>
  <r>
    <s v="Data Pull 09-28-2022.xlsx"/>
    <n v="8924"/>
    <x v="2"/>
    <d v="2022-03-18T17:18:53"/>
    <x v="3"/>
    <s v="Grant; Loan"/>
    <s v="No"/>
    <s v="Environment &amp; Water; Parks &amp; Recreation"/>
    <s v="Public Agency"/>
    <s v="State"/>
    <s v="Not Required"/>
    <n v="7037000"/>
    <s v="Exactly 3"/>
    <s v="Dependant on number of submissions received, application process, etc."/>
    <x v="2"/>
    <s v="Reimbursement(s)"/>
    <d v="2022-02-07T08:00:00"/>
    <d v="2023-02-01T12:00:00"/>
    <s v="1 Year (+extensions)"/>
    <s v="N/A (Continuous)"/>
    <m/>
  </r>
  <r>
    <s v="Data Pull 09-28-2022.xlsx"/>
    <n v="8918"/>
    <x v="2"/>
    <d v="2022-03-18T17:20:40"/>
    <x v="3"/>
    <s v="Grant"/>
    <s v="No"/>
    <s v="Environment &amp; Water; Parks &amp; Recreation"/>
    <s v="Public Agency"/>
    <s v="State"/>
    <s v="Not Required"/>
    <n v="1500000"/>
    <s v="Exactly 1"/>
    <s v="Dependant on number of submissions received, application process, etc."/>
    <x v="2"/>
    <s v="Reimbursement(s)"/>
    <d v="2022-02-07T08:00:00"/>
    <d v="2023-02-01T12:00:00"/>
    <s v="1 Year"/>
    <s v="N/A"/>
    <m/>
  </r>
  <r>
    <s v="Data Pull 09-28-2022.xlsx"/>
    <n v="7982"/>
    <x v="2"/>
    <d v="2022-03-18T17:21:23"/>
    <x v="3"/>
    <s v="Grant"/>
    <s v="No"/>
    <s v="Environment &amp; Water; Law, Justice, and Legal Services; Parks &amp; Recreation"/>
    <s v="Public Agency"/>
    <s v="State"/>
    <s v="Not Required"/>
    <n v="11500000"/>
    <s v="Exactly 40"/>
    <s v="Dependant on number of submissions received, application process, etc."/>
    <x v="2"/>
    <s v="Reimbursement(s)"/>
    <d v="2022-01-01T08:00:00"/>
    <d v="2022-12-31T00:00:00"/>
    <s v="Continuous"/>
    <s v="Contingent"/>
    <m/>
  </r>
  <r>
    <s v="Data Pull 09-28-2022.xlsx"/>
    <n v="9746"/>
    <x v="2"/>
    <d v="2022-03-22T21:17:02"/>
    <x v="9"/>
    <s v="Grant"/>
    <s v="No"/>
    <s v="Energy"/>
    <s v="Business; Individual; Nonprofit; Public Agency; Tribal Government"/>
    <s v="Federal and State"/>
    <n v="0.2"/>
    <n v="20000000"/>
    <s v="Dependant on number of submissions received, application process, etc."/>
    <s v="Dependant on number of submissions received, application process, etc."/>
    <x v="2"/>
    <s v="Reimbursement(s)"/>
    <d v="2022-03-22T07:00:00"/>
    <s v="Ongoing"/>
    <s v="Four years"/>
    <s v="On going"/>
    <m/>
  </r>
  <r>
    <s v="Data Pull 09-28-2022.xlsx"/>
    <n v="5527"/>
    <x v="2"/>
    <d v="2022-03-23T05:07:03"/>
    <x v="56"/>
    <s v="Grant"/>
    <s v="No"/>
    <s v="Transportation"/>
    <s v="Nonprofit; Public Agency; Tribal Government"/>
    <s v="Federal and State"/>
    <s v="Not Required"/>
    <n v="400000000"/>
    <s v="Dependant on number of submissions received, application process, etc."/>
    <s v="Dependant on number of submissions received, application process, etc."/>
    <x v="2"/>
    <s v="Reimbursement(s)"/>
    <d v="2022-03-18T07:00:00"/>
    <s v="Ongoing"/>
    <s v="3 months"/>
    <n v="44855"/>
    <m/>
  </r>
  <r>
    <s v="Data Pull 09-28-2022.xlsx"/>
    <n v="9758"/>
    <x v="2"/>
    <d v="2022-03-25T15:46:19"/>
    <x v="40"/>
    <s v="Grant"/>
    <s v="No"/>
    <s v="Employment, Labor &amp; Training"/>
    <s v="Business; Individual; Nonprofit; Public Agency; Tribal Government"/>
    <s v="State"/>
    <s v="Not Required"/>
    <n v="90000000"/>
    <s v="Dependant on number of submissions received, application process, etc."/>
    <s v="Dependant on number of submissions received, application process, etc."/>
    <x v="2"/>
    <s v="Reimbursement(s)"/>
    <d v="2022-03-24T07:00:00"/>
    <s v="Ongoing"/>
    <s v="3 Years"/>
    <s v="Quarterly Basis"/>
    <m/>
  </r>
  <r>
    <s v="Data Pull 09-28-2022.xlsx"/>
    <n v="9806"/>
    <x v="0"/>
    <d v="2022-03-30T22:52:57"/>
    <x v="29"/>
    <s v="Grant; Loan"/>
    <s v="No"/>
    <s v="Housing, Community and Economic Development"/>
    <s v="Business; Nonprofit; Public Agency; Tribal Government"/>
    <s v="State"/>
    <s v="Not Required"/>
    <n v="650000000"/>
    <s v="Dependant on number of submissions received, application process, etc."/>
    <s v="Dependant on number of submissions received, application process, etc."/>
    <x v="2"/>
    <s v="Advances &amp; Reimbursement(s)"/>
    <d v="2022-03-30T07:00:00"/>
    <d v="2022-06-28T00:00:00"/>
    <s v="SeeStandardAgreement"/>
    <n v="44866"/>
    <m/>
  </r>
  <r>
    <s v="Data Pull 09-28-2022.xlsx"/>
    <n v="9812"/>
    <x v="0"/>
    <d v="2022-03-31T00:46:32"/>
    <x v="9"/>
    <s v="Grant"/>
    <s v="No"/>
    <s v="Energy"/>
    <s v="Business"/>
    <s v="State"/>
    <n v="0.1"/>
    <n v="60000000"/>
    <s v="Dependant on number of submissions received, application process, etc."/>
    <s v="Dependant on number of submissions received, application process, etc."/>
    <x v="2"/>
    <s v="Reimbursement(s)"/>
    <d v="2022-03-30T07:00:00"/>
    <d v="2022-06-13T23:59:00"/>
    <s v="Until funds expire"/>
    <n v="44743"/>
    <m/>
  </r>
  <r>
    <s v="Data Pull 09-28-2022.xlsx"/>
    <n v="9821"/>
    <x v="0"/>
    <d v="2022-04-04T15:40:57"/>
    <x v="5"/>
    <s v="Grant"/>
    <s v="No"/>
    <s v="Disaster Prevention &amp; Relief; Science, Technology, and Research &amp; Development"/>
    <s v="Business; Nonprofit"/>
    <s v="Federal"/>
    <n v="0.25"/>
    <n v="942523"/>
    <s v="Dependant on number of submissions received, application process, etc."/>
    <s v="Dependant on number of submissions received, application process, etc."/>
    <x v="2"/>
    <s v="Reimbursement(s)"/>
    <d v="2022-04-01T15:00:00"/>
    <d v="2022-06-03T23:59:00"/>
    <s v="10/01/22 to 09/30/23"/>
    <s v="September"/>
    <m/>
  </r>
  <r>
    <s v="Data Pull 09-28-2022.xlsx"/>
    <n v="9842"/>
    <x v="0"/>
    <d v="2022-04-05T22:35:00"/>
    <x v="29"/>
    <s v="Loan"/>
    <s v="No"/>
    <s v="Housing, Community and Economic Development"/>
    <s v="Business; Individual; Nonprofit; Public Agency; Tribal Government"/>
    <s v="Federal"/>
    <s v="Not Required"/>
    <n v="285000000"/>
    <s v="Dependant on number of submissions received, application process, etc."/>
    <s v="Dependant on number of submissions received, application process, etc."/>
    <x v="2"/>
    <s v="Advances &amp; Reimbursement(s)"/>
    <d v="2022-04-05T07:00:00"/>
    <d v="2022-07-18T00:00:00"/>
    <s v="4 years"/>
    <s v="Standard Agreement"/>
    <m/>
  </r>
  <r>
    <s v="Data Pull 09-28-2022.xlsx"/>
    <n v="10004"/>
    <x v="0"/>
    <d v="2022-04-14T23:30:08"/>
    <x v="9"/>
    <s v="Grant"/>
    <s v="No"/>
    <s v="Energy"/>
    <s v="Business"/>
    <s v="State"/>
    <n v="0.5"/>
    <n v="40834000"/>
    <s v="Dependant on number of submissions received, application process, etc."/>
    <s v="Dependant on number of submissions received, application process, etc."/>
    <x v="2"/>
    <s v="Reimbursement(s)"/>
    <d v="2022-04-14T07:00:00"/>
    <d v="2022-07-28T23:59:00"/>
    <s v="Until funds expire"/>
    <n v="44809"/>
    <m/>
  </r>
  <r>
    <s v="Data Pull 09-28-2022.xlsx"/>
    <n v="2007"/>
    <x v="2"/>
    <d v="2022-05-02T22:24:33"/>
    <x v="51"/>
    <s v="Loan"/>
    <s v="No"/>
    <s v="Energy; Environment &amp; Water"/>
    <s v="Public Agency"/>
    <s v="Other"/>
    <s v="Not Required"/>
    <n v="100000000"/>
    <s v="Dependant on number of submissions received, application process, etc."/>
    <s v="Dependant on number of submissions received, application process, etc."/>
    <x v="2"/>
    <s v="Reimbursement(s)"/>
    <d v="2020-07-13T07:00:00"/>
    <s v="Ongoing"/>
    <s v="Continuous"/>
    <s v="Continuous"/>
    <m/>
  </r>
  <r>
    <s v="Data Pull 09-28-2022.xlsx"/>
    <n v="10238"/>
    <x v="0"/>
    <d v="2022-05-03T23:41:51"/>
    <x v="45"/>
    <s v="Grant"/>
    <s v="No"/>
    <s v="Animal Services; Environment &amp; Water"/>
    <s v="Nonprofit; Public Agency; Tribal Government"/>
    <s v="Other"/>
    <s v="Not Required"/>
    <n v="330000"/>
    <s v="Dependant on number of submissions received, application process, etc."/>
    <s v="Dependant on number of submissions received, application process, etc."/>
    <x v="2"/>
    <s v="Reimbursement(s)"/>
    <d v="2022-05-03T07:00:00"/>
    <d v="2022-08-05T17:00:00"/>
    <s v="TBD"/>
    <s v="TBD"/>
    <m/>
  </r>
  <r>
    <s v="Data Pull 09-28-2022.xlsx"/>
    <n v="10259"/>
    <x v="0"/>
    <d v="2022-05-05T22:45:56"/>
    <x v="4"/>
    <s v="Grant"/>
    <s v="No"/>
    <s v="Agriculture; Education; Food &amp; Nutrition"/>
    <s v="Business; Nonprofit; Public Agency; Tribal Government"/>
    <s v="State"/>
    <s v="Not Required"/>
    <n v="25500000"/>
    <s v="Dependant on number of submissions received, application process, etc."/>
    <s v="Dependant on number of submissions received, application process, etc."/>
    <x v="2"/>
    <s v="Advances &amp; Reimbursement(s)"/>
    <d v="2022-05-09T07:00:00"/>
    <d v="2022-07-06T17:00:00"/>
    <s v="2 years"/>
    <n v="44805"/>
    <m/>
  </r>
  <r>
    <s v="Data Pull 09-28-2022.xlsx"/>
    <n v="10262"/>
    <x v="0"/>
    <d v="2022-05-07T00:05:27"/>
    <x v="57"/>
    <s v="Grant"/>
    <s v="Yes"/>
    <s v="Environment &amp; Water"/>
    <s v="Business; Individual; Nonprofit; Public Agency; Tribal Government"/>
    <s v="State"/>
    <s v="Not Required"/>
    <n v="9500000"/>
    <s v="Dependant on number of submissions received, application process, etc."/>
    <s v="Dependant on number of submissions received, application process, etc."/>
    <x v="2"/>
    <s v="Reimbursement(s)"/>
    <d v="2022-05-06T07:00:00"/>
    <d v="2022-06-13T00:00:00"/>
    <s v="3 years"/>
    <n v="44903"/>
    <m/>
  </r>
  <r>
    <s v="Data Pull 09-28-2022.xlsx"/>
    <n v="10274"/>
    <x v="2"/>
    <d v="2022-05-10T15:45:48"/>
    <x v="37"/>
    <s v="Grant"/>
    <s v="Yes"/>
    <s v="Environment &amp; Water"/>
    <s v="Nonprofit; Public Agency; Tribal Government"/>
    <s v="State"/>
    <s v="Not Required"/>
    <n v="2000000"/>
    <s v="Dependant on number of submissions received, application process, etc."/>
    <s v="Dependant on number of submissions received, application process, etc."/>
    <x v="2"/>
    <s v="Advances &amp; Reimbursement(s)"/>
    <d v="2022-05-10T07:00:00"/>
    <s v="Ongoing"/>
    <s v="2-4 year grant terms"/>
    <s v="Continuous"/>
    <m/>
  </r>
  <r>
    <s v="Data Pull 09-28-2022.xlsx"/>
    <n v="8780"/>
    <x v="2"/>
    <d v="2022-05-10T17:17:39"/>
    <x v="13"/>
    <s v="Grant"/>
    <s v="No"/>
    <s v="Disadvantaged Communities; Environment &amp; Water; Parks &amp; Recreation"/>
    <s v="Nonprofit; Public Agency; Tribal Government"/>
    <s v="State"/>
    <s v="Not Required"/>
    <n v="6000000"/>
    <s v="Dependant on number of submissions received, application process, etc."/>
    <s v="Dependant on number of submissions received, application process, etc."/>
    <x v="2"/>
    <s v="Reimbursement(s)"/>
    <d v="2022-05-10T07:00:00"/>
    <s v="Ongoing"/>
    <n v="2024"/>
    <n v="2022"/>
    <m/>
  </r>
  <r>
    <s v="Data Pull 09-28-2022.xlsx"/>
    <n v="10289"/>
    <x v="2"/>
    <d v="2022-05-10T20:28:43"/>
    <x v="37"/>
    <s v="Grant"/>
    <s v="Yes"/>
    <s v="Environment &amp; Water"/>
    <s v="Nonprofit; Public Agency; Tribal Government"/>
    <s v="State"/>
    <s v="Not Required"/>
    <n v="1300000"/>
    <s v="Dependant on number of submissions received, application process, etc."/>
    <s v="Dependant on number of submissions received, application process, etc."/>
    <x v="2"/>
    <s v="Advances &amp; Reimbursement(s)"/>
    <d v="2022-05-10T07:00:00"/>
    <s v="Ongoing"/>
    <s v="2-4 year grant terms"/>
    <s v="Continuous"/>
    <m/>
  </r>
  <r>
    <s v="Data Pull 09-28-2022.xlsx"/>
    <n v="10295"/>
    <x v="2"/>
    <d v="2022-05-10T20:51:00"/>
    <x v="37"/>
    <s v="Grant"/>
    <s v="Yes"/>
    <s v="Environment &amp; Water"/>
    <s v="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Advances &amp; Reimbursement(s)"/>
    <d v="2022-05-10T07:00:00"/>
    <s v="Ongoing"/>
    <s v="1 year from board"/>
    <s v="Continuous"/>
    <m/>
  </r>
  <r>
    <s v="Data Pull 09-28-2022.xlsx"/>
    <n v="10298"/>
    <x v="2"/>
    <d v="2022-05-10T21:05:29"/>
    <x v="37"/>
    <s v="Grant"/>
    <s v="Yes"/>
    <s v="Disadvantaged Communities; Parks &amp; Recreation"/>
    <s v="Nonprofit; Public Agency; Tribal Government"/>
    <s v="Federal and State"/>
    <s v="Not Required"/>
    <n v="5000000"/>
    <s v="Dependant on number of submissions received, application process, etc."/>
    <s v="Dependant on number of submissions received, application process, etc."/>
    <x v="2"/>
    <s v="Advances &amp; Reimbursement(s)"/>
    <d v="2022-05-10T07:00:00"/>
    <s v="Ongoing"/>
    <n v="45838"/>
    <s v="Continuous"/>
    <m/>
  </r>
  <r>
    <s v="Data Pull 09-28-2022.xlsx"/>
    <n v="10307"/>
    <x v="2"/>
    <d v="2022-05-11T14:30:41"/>
    <x v="37"/>
    <s v="Grant"/>
    <s v="Yes"/>
    <s v="Environment &amp; Water"/>
    <s v="Nonprofit; Public Agency; Tribal Government"/>
    <s v="State"/>
    <s v="Not Required"/>
    <n v="15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1 year from board"/>
    <s v="Continuous"/>
    <m/>
  </r>
  <r>
    <s v="Data Pull 09-28-2022.xlsx"/>
    <n v="10310"/>
    <x v="2"/>
    <d v="2022-05-11T14:37:16"/>
    <x v="37"/>
    <s v="Grant"/>
    <s v="Yes"/>
    <s v="Environment &amp; Water"/>
    <s v="Nonprofit; Public Agency; Tribal Government"/>
    <s v="State"/>
    <s v="Not Required"/>
    <n v="3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313"/>
    <x v="2"/>
    <d v="2022-05-11T14:42:09"/>
    <x v="37"/>
    <s v="Grant"/>
    <s v="Yes"/>
    <s v="Environment &amp; Water; Parks &amp; Recreation"/>
    <s v="Nonprofit; Public Agency; Tribal Government"/>
    <s v="State"/>
    <s v="Not Required"/>
    <n v="6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n v="46568"/>
    <s v="Continuous"/>
    <m/>
  </r>
  <r>
    <s v="Data Pull 09-28-2022.xlsx"/>
    <n v="10316"/>
    <x v="2"/>
    <d v="2022-05-11T14:50:08"/>
    <x v="37"/>
    <s v="Grant"/>
    <s v="Yes"/>
    <s v="Environment &amp; Water"/>
    <s v="Individual; Nonprofit; Public Agency; Tribal Government"/>
    <s v="State"/>
    <s v="Not Required"/>
    <n v="140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n v="46568"/>
    <s v="Continuous"/>
    <m/>
  </r>
  <r>
    <s v="Data Pull 09-28-2022.xlsx"/>
    <n v="10322"/>
    <x v="2"/>
    <d v="2022-05-11T14:54:19"/>
    <x v="37"/>
    <s v="Grant"/>
    <s v="Yes"/>
    <s v="Disadvantaged Communities; Environment &amp; Water; Science, Technology, and Research &amp; Development; Transportation"/>
    <s v="Nonprofit; 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277"/>
    <x v="2"/>
    <d v="2022-05-11T15:55:59"/>
    <x v="37"/>
    <s v="Grant"/>
    <s v="Yes"/>
    <s v="Environment &amp; Water"/>
    <s v="Nonprofit; 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271"/>
    <x v="2"/>
    <d v="2022-05-11T15:59:52"/>
    <x v="37"/>
    <s v="Grant"/>
    <s v="Yes"/>
    <s v="Environment &amp; Water"/>
    <s v="Public Agency; Tribal Government"/>
    <s v="State"/>
    <s v="Not Required"/>
    <n v="500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1 year from board"/>
    <s v="Continuous"/>
    <m/>
  </r>
  <r>
    <s v="Data Pull 09-28-2022.xlsx"/>
    <n v="10337"/>
    <x v="2"/>
    <d v="2022-05-11T17:22:59"/>
    <x v="37"/>
    <s v="Grant"/>
    <s v="Yes"/>
    <s v="Environment &amp; Water"/>
    <s v="Nonprofit; 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340"/>
    <x v="2"/>
    <d v="2022-05-11T17:26:15"/>
    <x v="37"/>
    <s v="Grant"/>
    <s v="Yes"/>
    <s v="Environment &amp; Water"/>
    <s v="Nonprofit; Public Agency; Tribal Government"/>
    <s v="State"/>
    <s v="Not Required"/>
    <n v="2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343"/>
    <x v="2"/>
    <d v="2022-05-11T17:29:49"/>
    <x v="37"/>
    <s v="Grant"/>
    <s v="Yes"/>
    <s v="Environment &amp; Water; Science, Technology, and Research &amp; Development"/>
    <s v="Nonprofit; Public Agency; Tribal Government"/>
    <s v="State"/>
    <s v="Not Required"/>
    <n v="50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s v="2-4 year grant terms"/>
    <s v="Continuous"/>
    <m/>
  </r>
  <r>
    <s v="Data Pull 09-28-2022.xlsx"/>
    <n v="10346"/>
    <x v="2"/>
    <d v="2022-05-11T17:33:06"/>
    <x v="37"/>
    <s v="Grant"/>
    <s v="Yes"/>
    <s v="Disadvantaged Communities; Environment &amp; Water; Science, Technology, and Research &amp; Development"/>
    <s v="Nonprofit; Public Agency; Tribal Government"/>
    <s v="State"/>
    <s v="Not Required"/>
    <n v="1500000"/>
    <s v="Dependant on number of submissions received, application process, etc."/>
    <s v="Dependant on number of submissions received, application process, etc."/>
    <x v="2"/>
    <s v="Advances &amp; Reimbursement(s)"/>
    <d v="2022-05-11T07:00:00"/>
    <s v="Ongoing"/>
    <n v="45838"/>
    <s v="Continuous"/>
    <m/>
  </r>
  <r>
    <s v="Data Pull 09-28-2022.xlsx"/>
    <n v="10328"/>
    <x v="0"/>
    <d v="2022-05-12T18:36:10"/>
    <x v="21"/>
    <s v="Grant"/>
    <s v="No"/>
    <s v="Agriculture; Environment &amp; Water"/>
    <s v="Nonprofit; Public Agency; Tribal Government"/>
    <s v="State"/>
    <s v="Not Required"/>
    <n v="1"/>
    <s v="Dependant on number of submissions received, application process, etc."/>
    <s v="Dependant on number of submissions received, application process, etc."/>
    <x v="2"/>
    <s v="Reimbursement(s)"/>
    <d v="2022-04-28T07:00:00"/>
    <d v="2022-08-08T00:00:00"/>
    <s v="2 years"/>
    <n v="44896"/>
    <m/>
  </r>
  <r>
    <s v="Data Pull 09-28-2022.xlsx"/>
    <n v="10373"/>
    <x v="2"/>
    <d v="2022-05-16T21:53:42"/>
    <x v="32"/>
    <s v="Loan"/>
    <s v="No"/>
    <s v="Disadvantaged Communities"/>
    <s v="Individual"/>
    <s v="Other"/>
    <s v="Not Required"/>
    <n v="7000000"/>
    <s v="Dependant on number of submissions received, application process, etc."/>
    <s v="Dependant on number of submissions received, application process, etc."/>
    <x v="2"/>
    <s v="Reimbursement(s)"/>
    <d v="2022-05-17T00:00:00"/>
    <d v="2022-10-31T17:00:00"/>
    <s v="5 months"/>
    <n v="44866"/>
    <m/>
  </r>
  <r>
    <s v="Data Pull 09-28-2022.xlsx"/>
    <n v="10379"/>
    <x v="2"/>
    <d v="2022-05-16T21:55:05"/>
    <x v="32"/>
    <s v="Loan"/>
    <s v="No"/>
    <s v="Disadvantaged Communities; Education"/>
    <s v="Individual"/>
    <s v="Other"/>
    <s v="Not Required"/>
    <n v="2000000"/>
    <s v="Dependant on number of submissions received, application process, etc."/>
    <s v="Dependant on number of submissions received, application process, etc."/>
    <x v="2"/>
    <s v="Advance(s)"/>
    <d v="2022-05-17T00:00:00"/>
    <d v="2022-10-31T17:00:00"/>
    <s v="5 months"/>
    <n v="44866"/>
    <m/>
  </r>
  <r>
    <s v="Data Pull 09-28-2022.xlsx"/>
    <n v="10376"/>
    <x v="2"/>
    <d v="2022-05-16T21:56:33"/>
    <x v="32"/>
    <s v="Loan"/>
    <s v="No"/>
    <s v="Disadvantaged Communities"/>
    <s v="Individual"/>
    <s v="Other"/>
    <s v="Not Required"/>
    <n v="14000000"/>
    <s v="Dependant on number of submissions received, application process, etc."/>
    <s v="Dependant on number of submissions received, application process, etc."/>
    <x v="2"/>
    <s v="Reimbursement(s)"/>
    <d v="2022-05-17T00:00:00"/>
    <d v="2022-10-31T17:00:00"/>
    <s v="5 months"/>
    <n v="44866"/>
    <m/>
  </r>
  <r>
    <s v="Data Pull 09-28-2022.xlsx"/>
    <n v="10382"/>
    <x v="2"/>
    <d v="2022-05-16T21:57:23"/>
    <x v="32"/>
    <s v="Loan"/>
    <s v="No"/>
    <s v="Disadvantaged Communities; Education"/>
    <s v="Individual"/>
    <s v="Other"/>
    <s v="Not Required"/>
    <n v="2500000"/>
    <s v="Dependant on number of submissions received, application process, etc."/>
    <s v="Dependant on number of submissions received, application process, etc."/>
    <x v="2"/>
    <s v="Advance(s)"/>
    <d v="2022-05-17T00:00:00"/>
    <d v="2022-10-31T17:00:00"/>
    <s v="5 months"/>
    <n v="44866"/>
    <m/>
  </r>
  <r>
    <s v="Data Pull 09-28-2022.xlsx"/>
    <n v="10532"/>
    <x v="0"/>
    <d v="2022-05-26T20:18:05"/>
    <x v="5"/>
    <s v="Grant"/>
    <s v="No"/>
    <s v="Disadvantaged Communities; Disaster Prevention &amp; Relief"/>
    <s v="Nonprofit"/>
    <s v="State"/>
    <s v="Not Required"/>
    <n v="9500000"/>
    <s v="Dependant on number of submissions received, application process, etc."/>
    <s v="Dependant on number of submissions received, application process, etc."/>
    <x v="2"/>
    <s v="Reimbursement(s)"/>
    <d v="2022-05-24T15:00:00"/>
    <d v="2022-06-03T23:59:00"/>
    <s v="06/01/22 - 12/31/23"/>
    <n v="44742"/>
    <m/>
  </r>
  <r>
    <s v="Data Pull 09-28-2022.xlsx"/>
    <n v="11087"/>
    <x v="0"/>
    <d v="2022-06-02T00:03:49"/>
    <x v="7"/>
    <s v="Grant"/>
    <s v="Yes"/>
    <s v="Environment &amp; Water"/>
    <s v="Public Agency; Tribal Government"/>
    <s v="State"/>
    <s v="Not Required"/>
    <n v="1000000"/>
    <s v="Dependant on number of submissions received, application process, etc."/>
    <s v="Dependant on number of submissions received, application process, etc."/>
    <x v="2"/>
    <s v="Reimbursement(s)"/>
    <d v="2022-06-01T07:00:00"/>
    <d v="2022-06-30T23:59:00"/>
    <s v="Through 9/30/2025"/>
    <n v="44805"/>
    <m/>
  </r>
  <r>
    <s v="Data Pull 09-28-2022.xlsx"/>
    <n v="10520"/>
    <x v="0"/>
    <d v="2022-06-03T21:06:39"/>
    <x v="28"/>
    <s v="Grant"/>
    <s v="No"/>
    <s v="Disadvantaged Communities; Disaster Prevention &amp; Relief; Environment &amp; Water"/>
    <s v="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Advances &amp; Reimbursement(s)"/>
    <d v="2022-06-06T15:00:00"/>
    <d v="2022-07-29T17:00:00"/>
    <s v="Spent by: 01/01/2028"/>
    <n v="44986"/>
    <m/>
  </r>
  <r>
    <s v="Data Pull 09-28-2022.xlsx"/>
    <n v="11144"/>
    <x v="1"/>
    <d v="2022-06-08T23:59:54"/>
    <x v="26"/>
    <s v="Grant"/>
    <s v="No"/>
    <s v="Disadvantaged Communities; Health &amp; Human Services"/>
    <s v="Business; Individual; 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s v="Fall/ Winter 2022/23"/>
    <m/>
    <s v="7/1/2023 - 6/30/2025"/>
    <n v="44986"/>
    <m/>
  </r>
  <r>
    <s v="Data Pull 09-28-2022.xlsx"/>
    <n v="11135"/>
    <x v="0"/>
    <d v="2022-06-09T20:58:48"/>
    <x v="29"/>
    <s v="Grant"/>
    <s v="No"/>
    <s v="Housing, Community and Economic Development"/>
    <s v="Nonprofit; Public Agency"/>
    <s v="Federal"/>
    <n v="1"/>
    <n v="12600000"/>
    <s v="Between 50 and 60"/>
    <s v="Dependant on number of submissions received, application process, etc."/>
    <x v="2"/>
    <s v="Advances &amp; Reimbursement(s)"/>
    <d v="2022-06-08T07:00:00"/>
    <d v="2022-07-26T09:00:00"/>
    <s v="24-months"/>
    <n v="44866"/>
    <m/>
  </r>
  <r>
    <s v="Data Pull 09-28-2022.xlsx"/>
    <n v="11168"/>
    <x v="0"/>
    <d v="2022-06-10T16:05:02"/>
    <x v="5"/>
    <s v="Grant"/>
    <s v="Yes"/>
    <s v="Disaster Prevention &amp; Relief; Health &amp; Human Services; Law, Justice, and Legal Services"/>
    <s v="Business; Individual; Nonprofit; Public Agency; Tribal Government"/>
    <s v="Federal"/>
    <s v="Not Required"/>
    <n v="34505575"/>
    <s v="Dependant on number of submissions received, application process, etc."/>
    <s v="Dependant on number of submissions received, application process, etc."/>
    <x v="2"/>
    <s v="Reimbursement(s)"/>
    <d v="2022-06-10T15:00:00"/>
    <d v="2022-09-13T23:59:00"/>
    <s v="01/01/23 - 07/31/25"/>
    <n v="44927"/>
    <m/>
  </r>
  <r>
    <s v="Data Pull 09-28-2022.xlsx"/>
    <n v="11240"/>
    <x v="0"/>
    <d v="2022-06-13T23:07:07"/>
    <x v="9"/>
    <s v="Grant"/>
    <s v="No"/>
    <s v="Energy"/>
    <s v="Business; Individual; Nonprofit; Public Agency; Tribal Government"/>
    <s v="State"/>
    <s v="Not Required"/>
    <n v="7500000"/>
    <s v="Dependant on number of submissions received, application process, etc."/>
    <s v="Dependant on number of submissions received, application process, etc."/>
    <x v="2"/>
    <s v="Reimbursement(s)"/>
    <d v="2022-06-13T07:00:00"/>
    <d v="2022-08-01T23:59:00"/>
    <s v="Until funds expire"/>
    <n v="44795"/>
    <m/>
  </r>
  <r>
    <s v="Data Pull 09-28-2022.xlsx"/>
    <n v="11243"/>
    <x v="2"/>
    <d v="2022-06-13T23:17:22"/>
    <x v="9"/>
    <s v="Grant"/>
    <s v="No"/>
    <s v="Energy"/>
    <s v="Public Agency"/>
    <s v="State"/>
    <s v="Not Required"/>
    <n v="19000000"/>
    <s v="Dependant on number of submissions received, application process, etc."/>
    <s v="Dependant on number of submissions received, application process, etc."/>
    <x v="2"/>
    <s v="Reimbursement(s)"/>
    <d v="2022-06-13T07:00:00"/>
    <d v="2023-05-01T23:59:00"/>
    <s v="Until funds expire"/>
    <s v="On going"/>
    <m/>
  </r>
  <r>
    <s v="Data Pull 09-28-2022.xlsx"/>
    <n v="11261"/>
    <x v="0"/>
    <d v="2022-06-14T20:17:26"/>
    <x v="7"/>
    <s v="Grant"/>
    <s v="Yes"/>
    <s v="Environment &amp; Water; Science, Technology, and Research &amp; Development; Transportation"/>
    <s v="Business; Nonprofit; Public Agency; Tribal Government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2-06-14T07:00:00"/>
    <d v="2022-08-17T00:00:00"/>
    <s v="NTP to April 1, 2025"/>
    <n v="44835"/>
    <m/>
  </r>
  <r>
    <s v="Data Pull 09-28-2022.xlsx"/>
    <n v="11270"/>
    <x v="0"/>
    <d v="2022-06-15T19:46:43"/>
    <x v="4"/>
    <s v="Grant"/>
    <s v="No"/>
    <s v="Agriculture; Science, Technology, and Research &amp; Development"/>
    <s v="Business; Individual; Nonprofit; Public Agency; Tribal Government"/>
    <s v="State"/>
    <s v="Not Required"/>
    <n v="20000"/>
    <s v="Dependant on number of submissions received, application process, etc."/>
    <s v="Dependant on number of submissions received, application process, etc."/>
    <x v="2"/>
    <s v="Reimbursement(s)"/>
    <d v="2022-06-15T07:00:00"/>
    <d v="2022-09-23T17:00:00"/>
    <s v="One Year"/>
    <n v="44875"/>
    <m/>
  </r>
  <r>
    <s v="Data Pull 09-28-2022.xlsx"/>
    <n v="8330"/>
    <x v="1"/>
    <d v="2022-06-18T00:32:14"/>
    <x v="22"/>
    <s v="Grant"/>
    <s v="Yes"/>
    <s v="Disadvantaged Communities; Environment &amp; Water"/>
    <s v="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s v="To be determined"/>
    <m/>
    <s v="3 years"/>
    <s v="To be determined"/>
    <m/>
  </r>
  <r>
    <s v="Data Pull 09-28-2022.xlsx"/>
    <n v="8321"/>
    <x v="2"/>
    <d v="2022-06-18T00:33:49"/>
    <x v="22"/>
    <s v="Grant"/>
    <s v="Yes"/>
    <s v="Disadvantaged Communities; Environment &amp; Water"/>
    <s v="Public Agency"/>
    <s v="State"/>
    <s v="Not Required"/>
    <n v="13000000"/>
    <s v="Dependant on number of submissions received, application process, etc."/>
    <s v="Dependant on number of submissions received, application process, etc."/>
    <x v="2"/>
    <s v="Reimbursement(s)"/>
    <d v="2022-06-01T07:00:00"/>
    <s v="Ongoing"/>
    <s v="3 years"/>
    <n v="44835"/>
    <m/>
  </r>
  <r>
    <s v="Data Pull 09-28-2022.xlsx"/>
    <n v="8327"/>
    <x v="2"/>
    <d v="2022-06-18T00:34:28"/>
    <x v="22"/>
    <s v="Grant"/>
    <s v="Yes"/>
    <s v="Disadvantaged Communities; Environment &amp; Water"/>
    <s v="Nonprofit; Public Agency; Tribal Government"/>
    <s v="State"/>
    <n v="0.2"/>
    <n v="12400000"/>
    <s v="Between 4 and 7"/>
    <s v="Dependant on number of submissions received, application process, etc."/>
    <x v="2"/>
    <s v="Reimbursement(s)"/>
    <d v="2022-06-01T07:00:00"/>
    <s v="Ongoing"/>
    <s v="3 years"/>
    <n v="44835"/>
    <m/>
  </r>
  <r>
    <s v="Data Pull 09-28-2022.xlsx"/>
    <n v="11459"/>
    <x v="0"/>
    <d v="2022-06-22T23:42:08"/>
    <x v="17"/>
    <s v="Grant"/>
    <s v="No"/>
    <s v="Libraries and Arts"/>
    <s v="Public Agency"/>
    <s v="State"/>
    <s v="Not Required"/>
    <n v="1000000"/>
    <s v="Dependant on number of submissions received, application process, etc."/>
    <s v="Dependant on number of submissions received, application process, etc."/>
    <x v="2"/>
    <s v="Advances &amp; Reimbursement(s)"/>
    <d v="2022-06-22T07:00:00"/>
    <d v="2022-07-21T12:00:00"/>
    <s v="July 2022-June 2023"/>
    <n v="44805"/>
    <m/>
  </r>
  <r>
    <s v="Data Pull 09-28-2022.xlsx"/>
    <n v="11552"/>
    <x v="2"/>
    <d v="2022-07-05T21:58:28"/>
    <x v="3"/>
    <s v="Grant"/>
    <s v="No"/>
    <s v="Environment &amp; Water; Parks &amp; Recreation"/>
    <s v="Business; Individual; Nonprofit; Public Agency; Tribal Government"/>
    <s v="Federal"/>
    <n v="0.25"/>
    <n v="540750"/>
    <s v="Exactly 21"/>
    <s v="Dependant on number of submissions received, application process, etc."/>
    <x v="2"/>
    <s v="Reimbursement(s)"/>
    <d v="2022-07-05T07:00:00"/>
    <d v="2023-06-30T00:00:00"/>
    <s v="1 Year"/>
    <s v="As needed"/>
    <m/>
  </r>
  <r>
    <s v="Data Pull 09-28-2022.xlsx"/>
    <n v="10292"/>
    <x v="2"/>
    <d v="2022-07-06T13:55:46"/>
    <x v="37"/>
    <s v="Grant"/>
    <s v="Yes"/>
    <s v="Disadvantaged Communities; Environment &amp; Water; Parks &amp; Recreation"/>
    <s v="Nonprofit; Public Agency; Tribal Government"/>
    <s v="State"/>
    <s v="Not Required"/>
    <n v="3840000"/>
    <s v="Dependant on number of submissions received, application process, etc."/>
    <s v="Dependant on number of submissions received, application process, etc."/>
    <x v="2"/>
    <s v="Advances &amp; Reimbursement(s)"/>
    <d v="2022-05-10T07:00:00"/>
    <s v="Ongoing"/>
    <n v="46568"/>
    <s v="Summer 2023"/>
    <m/>
  </r>
  <r>
    <s v="Data Pull 09-28-2022.xlsx"/>
    <n v="6598"/>
    <x v="2"/>
    <d v="2022-07-06T20:57:45"/>
    <x v="12"/>
    <s v="Grant"/>
    <s v="No"/>
    <s v="Environment &amp; Water"/>
    <s v="Nonprofit; Public Agency; Tribal Government"/>
    <s v="State"/>
    <s v="Not Required"/>
    <n v="6000000"/>
    <s v="Dependant on number of submissions received, application process, etc."/>
    <s v="Dependant on number of submissions received, application process, etc."/>
    <x v="2"/>
    <s v="Reimbursement(s)"/>
    <d v="2021-10-11T07:00:00"/>
    <d v="2023-04-30T16:00:00"/>
    <s v="Until spring of 2023"/>
    <s v="Rolling Basis"/>
    <m/>
  </r>
  <r>
    <s v="Data Pull 09-28-2022.xlsx"/>
    <n v="11690"/>
    <x v="0"/>
    <d v="2022-07-11T21:47:48"/>
    <x v="17"/>
    <s v="Grant"/>
    <s v="No"/>
    <s v="Energy; Environment &amp; Water; Food &amp; Nutrition; Libraries and Arts; Science, Technology, and Research &amp; Development"/>
    <s v="Public Agency"/>
    <s v="Federal"/>
    <s v="Not Required"/>
    <m/>
    <s v="Dependant on number of submissions received, application process, etc."/>
    <s v="Dependant on number of submissions received, application process, etc."/>
    <x v="2"/>
    <s v="Advance(s)"/>
    <d v="2022-07-11T19:00:00"/>
    <d v="2022-08-31T00:00:00"/>
    <s v="10/2022-06/30/2022"/>
    <n v="44835"/>
    <m/>
  </r>
  <r>
    <s v="Data Pull 09-28-2022.xlsx"/>
    <n v="11573"/>
    <x v="2"/>
    <d v="2022-07-12T18:09:56"/>
    <x v="40"/>
    <s v="Grant"/>
    <s v="No"/>
    <s v="Employment, Labor &amp; Training"/>
    <s v="Nonprofit; Public Agency; Tribal Government"/>
    <s v="State"/>
    <n v="0.2"/>
    <n v="22760000"/>
    <s v="Dependant on number of submissions received, application process, etc."/>
    <s v="Dependant on number of submissions received, application process, etc."/>
    <x v="2"/>
    <s v="Advances &amp; Reimbursement(s)"/>
    <d v="2022-07-11T07:00:00"/>
    <s v="Ongoing"/>
    <s v="1/2023- 4/2024"/>
    <n v="44835"/>
    <m/>
  </r>
  <r>
    <s v="Data Pull 09-28-2022.xlsx"/>
    <n v="11960"/>
    <x v="0"/>
    <d v="2022-07-14T22:35:54"/>
    <x v="6"/>
    <s v="Grant"/>
    <s v="No"/>
    <s v="Disadvantaged Communities; Libraries and Arts"/>
    <s v="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Advance(s)"/>
    <d v="2022-07-14T07:00:00"/>
    <d v="2022-08-31T23:59:00"/>
    <s v="1/1/23 - 12/31/24"/>
    <n v="44866"/>
    <m/>
  </r>
  <r>
    <s v="Data Pull 09-28-2022.xlsx"/>
    <n v="12155"/>
    <x v="0"/>
    <d v="2022-07-21T23:14:48"/>
    <x v="32"/>
    <s v="Grant"/>
    <s v="No"/>
    <s v="Education; Health &amp; Human Services"/>
    <s v="Nonprofit; Public Agency"/>
    <s v="State"/>
    <s v="Not Required"/>
    <n v="4900000"/>
    <s v="Dependant on number of submissions received, application process, etc."/>
    <s v="Dependant on number of submissions received, application process, etc."/>
    <x v="2"/>
    <s v="Reimbursement(s)"/>
    <d v="2022-07-21T07:00:00"/>
    <d v="2022-08-30T15:00:00"/>
    <s v="45 days"/>
    <n v="44865"/>
    <m/>
  </r>
  <r>
    <s v="Data Pull 09-28-2022.xlsx"/>
    <n v="12203"/>
    <x v="2"/>
    <d v="2022-07-25T21:35:55"/>
    <x v="29"/>
    <s v="Loan"/>
    <s v="No"/>
    <s v="Housing, Community and Economic Development"/>
    <s v="Business; Individual; Nonprofit; Public Agency; Tribal Government"/>
    <s v="Federal and State"/>
    <s v="Not Required"/>
    <n v="332500000"/>
    <s v="Dependant on number of submissions received, application process, etc."/>
    <s v="Dependant on number of submissions received, application process, etc."/>
    <x v="2"/>
    <s v="Advances &amp; Reimbursement(s)"/>
    <d v="2022-07-25T07:00:00"/>
    <d v="2022-11-30T00:00:00"/>
    <s v="4 years"/>
    <n v="45077"/>
    <m/>
  </r>
  <r>
    <s v="Data Pull 09-28-2022.xlsx"/>
    <n v="11498"/>
    <x v="2"/>
    <d v="2022-08-02T02:44:35"/>
    <x v="39"/>
    <s v="Grant"/>
    <s v="No"/>
    <s v="Disadvantaged Communities; Environment &amp; Water"/>
    <s v="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d v="2022-08-01T07:00:00"/>
    <s v="Ongoing"/>
    <s v="Continuous"/>
    <s v="Continuous"/>
    <m/>
  </r>
  <r>
    <s v="Data Pull 09-28-2022.xlsx"/>
    <n v="11138"/>
    <x v="0"/>
    <d v="2022-08-03T20:39:33"/>
    <x v="20"/>
    <s v="Grant"/>
    <s v="No"/>
    <s v="Law, Justice, and Legal Services"/>
    <s v="Public Agency"/>
    <s v="State"/>
    <s v="Not Required"/>
    <n v="5000000"/>
    <s v="Dependant on number of submissions received, application process, etc."/>
    <s v="Dependant on number of submissions received, application process, etc."/>
    <x v="2"/>
    <s v="Advance(s)"/>
    <d v="2022-08-03T07:00:00"/>
    <d v="2022-09-02T12:00:00"/>
    <s v="Two years"/>
    <n v="44927"/>
    <m/>
  </r>
  <r>
    <s v="Data Pull 09-28-2022.xlsx"/>
    <n v="6583"/>
    <x v="2"/>
    <d v="2022-08-04T17:32:17"/>
    <x v="22"/>
    <s v="Grant"/>
    <s v="No"/>
    <s v="Disadvantaged Communities; Disaster Prevention &amp; Relief; Environment &amp; Water; Health &amp; Human Services"/>
    <s v="Nonprofit; Public Agency; Tribal Government"/>
    <s v="State"/>
    <s v="Not Required"/>
    <n v="305000000"/>
    <s v="Dependant on number of submissions received, application process, etc."/>
    <s v="Dependant on number of submissions received, application process, etc."/>
    <x v="2"/>
    <s v="Reimbursement(s)"/>
    <d v="2021-08-11T07:00:00"/>
    <d v="2023-12-29T00:00:00"/>
    <s v="3 Years"/>
    <n v="44409"/>
    <m/>
  </r>
  <r>
    <s v="Data Pull 09-28-2022.xlsx"/>
    <n v="12164"/>
    <x v="0"/>
    <d v="2022-08-08T17:33:30"/>
    <x v="19"/>
    <s v="Grant"/>
    <s v="No"/>
    <s v="Housing, Community and Economic Development"/>
    <s v="Nonprofit"/>
    <s v="State"/>
    <n v="1"/>
    <n v="23000000"/>
    <s v="Dependant on number of submissions received, application process, etc."/>
    <s v="Dependant on number of submissions received, application process, etc."/>
    <x v="2"/>
    <s v="Reimbursement(s)"/>
    <d v="2022-07-22T07:00:00"/>
    <d v="2022-08-16T00:00:00"/>
    <s v="12 months"/>
    <n v="44449"/>
    <m/>
  </r>
  <r>
    <s v="Data Pull 09-28-2022.xlsx"/>
    <n v="12170"/>
    <x v="0"/>
    <d v="2022-08-08T17:35:16"/>
    <x v="19"/>
    <s v="Grant"/>
    <s v="No"/>
    <s v="Housing, Community and Economic Development"/>
    <s v="Nonprofit"/>
    <s v="State"/>
    <n v="1"/>
    <n v="3000000"/>
    <s v="Exactly 5"/>
    <s v="Dependant on number of submissions received, application process, etc."/>
    <x v="2"/>
    <s v="Reimbursement(s)"/>
    <d v="2022-07-22T07:00:00"/>
    <d v="2022-08-16T00:00:00"/>
    <s v="12 months"/>
    <n v="44449"/>
    <m/>
  </r>
  <r>
    <s v="Data Pull 09-28-2022.xlsx"/>
    <n v="9827"/>
    <x v="1"/>
    <d v="2022-08-08T18:21:03"/>
    <x v="39"/>
    <s v="Grant"/>
    <s v="No"/>
    <s v="Disadvantaged Communities; Environment &amp; Water"/>
    <s v="Nonprofit; Public Agency"/>
    <s v="State"/>
    <s v="Not Required"/>
    <n v="30000000"/>
    <s v="Dependant on number of submissions received, application process, etc."/>
    <s v="Dependant on number of submissions received, application process, etc."/>
    <x v="2"/>
    <s v="Reimbursement(s)"/>
    <s v="Fall 2022"/>
    <m/>
    <s v="2-3 yrs"/>
    <s v="continuous"/>
    <m/>
  </r>
  <r>
    <s v="Data Pull 09-28-2022.xlsx"/>
    <n v="12632"/>
    <x v="0"/>
    <d v="2022-08-08T18:55:10"/>
    <x v="58"/>
    <s v="Grant"/>
    <s v="Yes"/>
    <s v="Agriculture; Environment &amp; Water; Science, Technology, and Research &amp; Development"/>
    <s v="Business; Individual; Nonprofit; 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d v="2022-08-01T07:00:00"/>
    <d v="2022-09-14T17:00:00"/>
    <s v="Complete by 03/31/25"/>
    <n v="44926"/>
    <m/>
  </r>
  <r>
    <s v="Data Pull 09-28-2022.xlsx"/>
    <n v="11903"/>
    <x v="0"/>
    <d v="2022-08-09T20:16:36"/>
    <x v="5"/>
    <s v="Grant"/>
    <s v="Yes"/>
    <s v="Law, Justice, and Legal Services"/>
    <s v="Nonprofit; Public Agency; Tribal Government"/>
    <s v="Federal"/>
    <n v="0.25"/>
    <n v="250000"/>
    <s v="Dependant on number of submissions received, application process, etc."/>
    <s v="Dependant on number of submissions received, application process, etc."/>
    <x v="2"/>
    <s v="Reimbursement(s)"/>
    <d v="2022-07-13T15:00:00"/>
    <d v="2022-09-16T23:59:00"/>
    <s v="04/01/23 - 03/31/24"/>
    <n v="44926"/>
    <m/>
  </r>
  <r>
    <s v="Data Pull 09-28-2022.xlsx"/>
    <n v="11654"/>
    <x v="0"/>
    <d v="2022-08-09T20:18:13"/>
    <x v="5"/>
    <s v="Grant"/>
    <s v="No"/>
    <s v="Consumer Protection; Health &amp; Human Services; Housing, Community and Economic Development; Law, Justice, and Legal Services"/>
    <s v="Nonprofit; Public Agency; Tribal Government"/>
    <s v="Federal and State"/>
    <n v="0.2"/>
    <n v="537587"/>
    <s v="Dependant on number of submissions received, application process, etc."/>
    <s v="Dependant on number of submissions received, application process, etc."/>
    <x v="2"/>
    <s v="Advances &amp; Reimbursement(s)"/>
    <d v="2022-07-08T15:00:00"/>
    <d v="2022-08-26T23:59:00"/>
    <s v="10/01/22 to 09/30/23"/>
    <n v="44834"/>
    <m/>
  </r>
  <r>
    <s v="Data Pull 09-28-2022.xlsx"/>
    <n v="12509"/>
    <x v="2"/>
    <d v="2022-08-09T20:30:27"/>
    <x v="29"/>
    <s v="Grant"/>
    <s v="No"/>
    <s v="Housing, Community and Economic Development"/>
    <s v="Nonprofit; Public Agency; Tribal Government"/>
    <s v="State"/>
    <s v="Not Required"/>
    <n v="570000000"/>
    <s v="Dependant on number of submissions received, application process, etc."/>
    <s v="Dependant on number of submissions received, application process, etc."/>
    <x v="2"/>
    <s v="Advances &amp; Reimbursement(s)"/>
    <d v="2022-07-28T07:00:00"/>
    <d v="2022-12-31T00:00:00"/>
    <s v="through Jun 30, 2026"/>
    <s v="Spring 2023"/>
    <m/>
  </r>
  <r>
    <s v="Data Pull 09-28-2022.xlsx"/>
    <n v="13229"/>
    <x v="2"/>
    <d v="2022-08-10T23:45:42"/>
    <x v="9"/>
    <s v="Grant"/>
    <s v="No"/>
    <s v="Energy"/>
    <s v="Nonprofit"/>
    <s v="State"/>
    <s v="Not Required"/>
    <n v="25000000"/>
    <s v="Dependant on number of submissions received, application process, etc."/>
    <s v="Dependant on number of submissions received, application process, etc."/>
    <x v="2"/>
    <s v="Reimbursement(s)"/>
    <d v="2022-08-10T07:00:00"/>
    <d v="2022-10-24T23:59:00"/>
    <s v="Until funds expire"/>
    <n v="44896"/>
    <m/>
  </r>
  <r>
    <s v="Data Pull 09-28-2022.xlsx"/>
    <n v="13241"/>
    <x v="1"/>
    <d v="2022-08-15T20:02:24"/>
    <x v="27"/>
    <s v="Grant"/>
    <s v="No"/>
    <s v="Environment &amp; Water; Science, Technology, and Research &amp; Development"/>
    <s v="Nonprofit; Public Agency; Tribal Government"/>
    <s v="State"/>
    <s v="Not Required"/>
    <n v="2400000"/>
    <s v="Dependant on number of submissions received, application process, etc."/>
    <s v="Dependant on number of submissions received, application process, etc."/>
    <x v="2"/>
    <s v="Advances &amp; Reimbursement(s)"/>
    <s v="Fall 2022"/>
    <m/>
    <s v="2-4 Years"/>
    <n v="45017"/>
    <m/>
  </r>
  <r>
    <s v="Data Pull 09-28-2022.xlsx"/>
    <n v="12971"/>
    <x v="2"/>
    <d v="2022-08-15T20:50:22"/>
    <x v="7"/>
    <s v="Grant"/>
    <s v="Yes"/>
    <s v="Environment &amp; Water; Science, Technology, and Research &amp; Development; Transportation"/>
    <s v="Public Agency; Tribal Government"/>
    <s v="State"/>
    <s v="Not Required"/>
    <n v="4209703"/>
    <s v="Dependant on number of submissions received, application process, etc."/>
    <s v="Dependant on number of submissions received, application process, etc."/>
    <x v="2"/>
    <s v="Reimbursement(s)"/>
    <d v="2022-08-15T19:00:00"/>
    <d v="2022-10-12T23:59:00"/>
    <s v="NTP to April 1, 2025"/>
    <n v="44896"/>
    <m/>
  </r>
  <r>
    <s v="Data Pull 09-28-2022.xlsx"/>
    <n v="13265"/>
    <x v="0"/>
    <d v="2022-08-16T21:34:52"/>
    <x v="12"/>
    <s v="Grant"/>
    <s v="No"/>
    <s v="Agriculture; Environment &amp; Water; Science, Technology, and Research &amp; Development"/>
    <s v="Individual; Nonprofit; Public Agency; Tribal Government"/>
    <s v="State"/>
    <s v="Not Required"/>
    <n v="440000"/>
    <s v="Dependant on number of submissions received, application process, etc."/>
    <s v="Dependant on number of submissions received, application process, etc."/>
    <x v="2"/>
    <s v="Reimbursement(s)"/>
    <d v="2022-08-17T07:00:00"/>
    <d v="2022-09-15T16:00:00"/>
    <s v="28 days"/>
    <s v="10/12/022"/>
    <m/>
  </r>
  <r>
    <s v="Data Pull 09-28-2022.xlsx"/>
    <n v="13295"/>
    <x v="2"/>
    <d v="2022-08-18T01:58:13"/>
    <x v="9"/>
    <s v="Grant"/>
    <s v="No"/>
    <s v="Energy"/>
    <s v="Business; Individual; Nonprofit; Public Agency; Tribal Government"/>
    <s v="State"/>
    <n v="0.1"/>
    <n v="7000000"/>
    <s v="Dependant on number of submissions received, application process, etc."/>
    <s v="Dependant on number of submissions received, application process, etc."/>
    <x v="2"/>
    <s v="Reimbursement(s)"/>
    <d v="2022-08-17T07:00:00"/>
    <d v="2022-10-17T23:59:00"/>
    <s v="Until funds expire"/>
    <s v="Week of 12/19/2022"/>
    <m/>
  </r>
  <r>
    <s v="Data Pull 09-28-2022.xlsx"/>
    <n v="10514"/>
    <x v="0"/>
    <d v="2022-08-19T14:37:29"/>
    <x v="7"/>
    <s v="Grant"/>
    <s v="Yes"/>
    <s v="Agriculture; Disadvantaged Communities; Environment &amp; Water"/>
    <s v="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d v="2022-06-27T07:00:00"/>
    <d v="2022-08-12T00:00:00"/>
    <s v="NTP-March 13-2025"/>
    <n v="44852"/>
    <m/>
  </r>
  <r>
    <s v="Data Pull 09-28-2022.xlsx"/>
    <n v="7343"/>
    <x v="0"/>
    <d v="2022-08-22T18:02:17"/>
    <x v="38"/>
    <s v="Grant"/>
    <s v="No"/>
    <s v="Transportation"/>
    <s v="Public Agency"/>
    <s v="State"/>
    <s v="Not Required"/>
    <n v="5000000"/>
    <s v="Dependant on number of submissions received, application process, etc."/>
    <s v="Dependant on number of submissions received, application process, etc."/>
    <x v="2"/>
    <s v="Other"/>
    <d v="2021-11-02T07:00:00"/>
    <d v="2022-03-03T00:00:00"/>
    <s v="90 days from posting"/>
    <s v="June, 2022"/>
    <m/>
  </r>
  <r>
    <s v="Data Pull 09-28-2022.xlsx"/>
    <n v="7361"/>
    <x v="0"/>
    <d v="2022-08-22T18:02:44"/>
    <x v="38"/>
    <s v="Grant"/>
    <s v="No"/>
    <s v="Transportation"/>
    <s v="Public Agency"/>
    <s v="State"/>
    <s v="Not Required"/>
    <n v="5000000"/>
    <s v="Dependant on number of submissions received, application process, etc."/>
    <s v="Dependant on number of submissions received, application process, etc."/>
    <x v="2"/>
    <s v="Other"/>
    <d v="2021-11-03T07:00:00"/>
    <d v="2022-03-03T00:00:00"/>
    <s v="90 days from posting"/>
    <s v="June, 2022"/>
    <m/>
  </r>
  <r>
    <s v="Data Pull 09-28-2022.xlsx"/>
    <n v="8684"/>
    <x v="2"/>
    <d v="2022-08-23T18:27:40"/>
    <x v="29"/>
    <s v="Grant; Loan"/>
    <s v="Yes"/>
    <s v="Housing, Community and Economic Development"/>
    <s v="Business; Public Agency"/>
    <s v="Federal"/>
    <s v="Not Required"/>
    <n v="72000000"/>
    <s v="Dependant on number of submissions received, application process, etc."/>
    <s v="Dependant on number of submissions received, application process, etc."/>
    <x v="2"/>
    <s v="Reimbursement(s)"/>
    <d v="2022-01-28T08:00:00"/>
    <s v="Ongoing"/>
    <s v="See STD Agreement"/>
    <n v="44713"/>
    <m/>
  </r>
  <r>
    <s v="Data Pull 09-28-2022.xlsx"/>
    <n v="13319"/>
    <x v="2"/>
    <d v="2022-08-23T21:30:51"/>
    <x v="7"/>
    <s v="Grant"/>
    <s v="Yes"/>
    <s v="Agriculture; Disadvantaged Communities; Environment &amp; Water"/>
    <s v="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d v="2022-08-19T07:00:00"/>
    <d v="2022-11-10T23:59:00"/>
    <s v="NTP-March 13-2025"/>
    <n v="44944"/>
    <m/>
  </r>
  <r>
    <s v="Data Pull 09-28-2022.xlsx"/>
    <n v="13256"/>
    <x v="1"/>
    <d v="2022-08-25T22:09:34"/>
    <x v="22"/>
    <s v="Grant"/>
    <s v="No"/>
    <s v="Disadvantaged Communities; Disaster Prevention &amp; Relief; Environment &amp; Water"/>
    <s v="Nonprofit; Public Agency; Tribal Government"/>
    <s v="State"/>
    <n v="0.25"/>
    <n v="285000000"/>
    <s v="Dependant on number of submissions received, application process, etc."/>
    <s v="Dependant on number of submissions received, application process, etc."/>
    <x v="2"/>
    <s v="Reimbursement(s)"/>
    <s v="To be determined"/>
    <m/>
    <n v="46357"/>
    <s v="To be determined"/>
    <m/>
  </r>
  <r>
    <s v="Data Pull 09-28-2022.xlsx"/>
    <n v="11591"/>
    <x v="0"/>
    <d v="2022-08-25T22:12:28"/>
    <x v="32"/>
    <s v="Grant"/>
    <s v="No"/>
    <s v="Education; Health &amp; Human Services"/>
    <s v="Nonprofit; Public Agency"/>
    <s v="State"/>
    <s v="Not Required"/>
    <n v="81000000"/>
    <s v="Dependant on number of submissions received, application process, etc."/>
    <s v="Dependant on number of submissions received, application process, etc."/>
    <x v="2"/>
    <s v="Reimbursement(s)"/>
    <d v="2022-07-07T07:00:00"/>
    <d v="2022-08-12T15:00:00"/>
    <s v="One and half months"/>
    <n v="44893"/>
    <m/>
  </r>
  <r>
    <s v="Data Pull 09-28-2022.xlsx"/>
    <n v="13631"/>
    <x v="2"/>
    <d v="2022-08-31T19:13:03"/>
    <x v="5"/>
    <s v="Grant"/>
    <s v="No"/>
    <s v="Consumer Protection; Disaster Prevention &amp; Relief"/>
    <s v="Nonprofit"/>
    <s v="State"/>
    <s v="Not Required"/>
    <n v="47500000"/>
    <s v="Dependant on number of submissions received, application process, etc."/>
    <s v="Dependant on number of submissions received, application process, etc."/>
    <x v="2"/>
    <s v="Other"/>
    <d v="2022-08-30T07:00:00"/>
    <d v="2022-10-28T17:00:00"/>
    <s v="01/01/23 - 12/31/24"/>
    <n v="44896"/>
    <m/>
  </r>
  <r>
    <s v="Data Pull 09-28-2022.xlsx"/>
    <n v="13607"/>
    <x v="2"/>
    <d v="2022-09-01T16:15:52"/>
    <x v="12"/>
    <s v="Grant"/>
    <s v="No"/>
    <s v="Environment &amp; Water; Parks &amp; Recreation"/>
    <s v="Nonprofit; Public Agency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2-09-01T07:00:00"/>
    <d v="2022-10-18T17:00:00"/>
    <n v="46203"/>
    <s v="January 13,2023"/>
    <m/>
  </r>
  <r>
    <s v="Data Pull 09-28-2022.xlsx"/>
    <n v="13796"/>
    <x v="2"/>
    <d v="2022-09-01T16:25:51"/>
    <x v="32"/>
    <s v="Loan"/>
    <s v="No"/>
    <s v="Disadvantaged Communities"/>
    <s v="Individual"/>
    <s v="Other"/>
    <s v="Not Required"/>
    <n v="600000"/>
    <s v="Dependant on number of submissions received, application process, etc."/>
    <s v="Dependant on number of submissions received, application process, etc."/>
    <x v="2"/>
    <s v="Reimbursement(s)"/>
    <d v="2022-09-02T00:00:00"/>
    <d v="2022-10-31T17:00:00"/>
    <s v="One month"/>
    <n v="44927"/>
    <m/>
  </r>
  <r>
    <s v="Data Pull 09-28-2022.xlsx"/>
    <n v="13802"/>
    <x v="2"/>
    <d v="2022-09-01T16:32:15"/>
    <x v="32"/>
    <s v="Loan"/>
    <s v="No"/>
    <s v="Disadvantaged Communities"/>
    <s v="Individual"/>
    <s v="State"/>
    <s v="Not Required"/>
    <n v="117000"/>
    <s v="Dependant on number of submissions received, application process, etc."/>
    <s v="Dependant on number of submissions received, application process, etc."/>
    <x v="2"/>
    <s v="Reimbursement(s)"/>
    <d v="2022-09-02T00:00:00"/>
    <d v="2022-10-31T17:00:00"/>
    <s v="One month"/>
    <n v="44927"/>
    <m/>
  </r>
  <r>
    <s v="Data Pull 09-28-2022.xlsx"/>
    <n v="13805"/>
    <x v="2"/>
    <d v="2022-09-01T16:37:06"/>
    <x v="32"/>
    <s v="Loan"/>
    <s v="No"/>
    <s v="Disadvantaged Communities"/>
    <s v="Individual"/>
    <s v="State"/>
    <s v="Not Required"/>
    <n v="1500000"/>
    <s v="Dependant on number of submissions received, application process, etc."/>
    <s v="Dependant on number of submissions received, application process, etc."/>
    <x v="2"/>
    <s v="Reimbursement(s)"/>
    <d v="2022-09-02T00:00:00"/>
    <d v="2022-10-31T17:00:00"/>
    <s v="One month"/>
    <n v="44927"/>
    <m/>
  </r>
  <r>
    <s v="Data Pull 09-28-2022.xlsx"/>
    <n v="13868"/>
    <x v="2"/>
    <d v="2022-09-02T20:15:10"/>
    <x v="7"/>
    <s v="Grant"/>
    <s v="Yes"/>
    <s v="Environment &amp; Water; Science, Technology, and Research &amp; Development; Transportation"/>
    <s v="Business; Nonprofit; Public Agency; Tribal Government"/>
    <s v="State"/>
    <s v="Not Required"/>
    <n v="750000"/>
    <s v="Dependant on number of submissions received, application process, etc."/>
    <s v="Dependant on number of submissions received, application process, etc."/>
    <x v="2"/>
    <s v="Reimbursement(s)"/>
    <d v="2022-09-02T07:00:00"/>
    <d v="2022-12-07T23:59:00"/>
    <s v="NTP to April 1, 2025"/>
    <n v="44958"/>
    <m/>
  </r>
  <r>
    <s v="Data Pull 09-28-2022.xlsx"/>
    <n v="13874"/>
    <x v="2"/>
    <d v="2022-09-02T22:33:10"/>
    <x v="55"/>
    <s v="Grant"/>
    <s v="No"/>
    <s v="Education; Health &amp; Human Services"/>
    <s v="Nonprofit; Public Agency"/>
    <s v="State"/>
    <s v="Not Required"/>
    <n v="5000000"/>
    <s v="Between 1 and 3"/>
    <s v="Dependant on number of submissions received, application process, etc."/>
    <x v="2"/>
    <s v="Other"/>
    <d v="2022-09-07T07:00:00"/>
    <d v="2022-09-30T17:00:00"/>
    <s v="1/1/23 - 12/31/24"/>
    <n v="44848"/>
    <m/>
  </r>
  <r>
    <s v="Data Pull 09-28-2022.xlsx"/>
    <n v="12215"/>
    <x v="2"/>
    <d v="2022-09-06T15:23:04"/>
    <x v="21"/>
    <s v="Grant"/>
    <s v="No"/>
    <s v="Agriculture; Environment &amp; Water"/>
    <s v="Public Agency"/>
    <s v="State"/>
    <n v="0.25"/>
    <n v="2400000"/>
    <s v="Dependant on number of submissions received, application process, etc."/>
    <s v="Dependant on number of submissions received, application process, etc."/>
    <x v="2"/>
    <s v="Reimbursement(s)"/>
    <d v="2022-09-06T07:00:00"/>
    <d v="2022-11-18T23:59:00"/>
    <s v="2 to 5 years"/>
    <n v="44958"/>
    <m/>
  </r>
  <r>
    <s v="Data Pull 09-28-2022.xlsx"/>
    <n v="13877"/>
    <x v="2"/>
    <d v="2022-09-06T20:00:31"/>
    <x v="12"/>
    <s v="Grant"/>
    <s v="Yes"/>
    <s v="Disaster Prevention &amp; Relief; Environment &amp; Water"/>
    <s v="Public Agency; Tribal Government"/>
    <s v="State"/>
    <s v="Not Required"/>
    <m/>
    <s v="Dependant on number of submissions received, application process, etc."/>
    <s v="Dependant on number of submissions received, application process, etc."/>
    <x v="2"/>
    <s v="Reimbursement(s)"/>
    <d v="2022-09-02T07:00:00"/>
    <s v="Ongoing"/>
    <s v="Continous"/>
    <s v="Continous"/>
    <m/>
  </r>
  <r>
    <s v="Data Pull 09-28-2022.xlsx"/>
    <n v="13916"/>
    <x v="2"/>
    <d v="2022-09-07T23:29:57"/>
    <x v="9"/>
    <s v="Grant"/>
    <s v="No"/>
    <s v="Energy"/>
    <s v="Business; Individual; Nonprofit; Public Agency; Tribal Government"/>
    <s v="State"/>
    <n v="0.1"/>
    <n v="7700000"/>
    <s v="Dependant on number of submissions received, application process, etc."/>
    <s v="Dependant on number of submissions received, application process, etc."/>
    <x v="2"/>
    <s v="Reimbursement(s)"/>
    <d v="2022-09-07T07:00:00"/>
    <d v="2022-12-13T23:59:00"/>
    <s v="Until funds expire"/>
    <s v="Week of 2/13/2023"/>
    <m/>
  </r>
  <r>
    <s v="Data Pull 09-28-2022.xlsx"/>
    <n v="13949"/>
    <x v="0"/>
    <d v="2022-09-08T15:37:50"/>
    <x v="20"/>
    <s v="Grant"/>
    <s v="No"/>
    <s v="Law, Justice, and Legal Services"/>
    <s v="Public Agency"/>
    <s v="State"/>
    <s v="Not Required"/>
    <n v="5000000"/>
    <s v="Dependant on number of submissions received, application process, etc."/>
    <s v="Dependant on number of submissions received, application process, etc."/>
    <x v="2"/>
    <s v="Advance(s)"/>
    <d v="2022-09-08T15:40:00"/>
    <d v="2022-09-16T23:59:00"/>
    <s v="Two years"/>
    <n v="44927"/>
    <m/>
  </r>
  <r>
    <s v="Data Pull 09-28-2022.xlsx"/>
    <n v="10325"/>
    <x v="0"/>
    <d v="2022-09-08T17:15:43"/>
    <x v="21"/>
    <s v="Grant"/>
    <s v="No"/>
    <s v="Agriculture; Environment &amp; Water"/>
    <s v="Nonprofit; Public Agency; Tribal Government"/>
    <s v="State"/>
    <n v="0.1"/>
    <m/>
    <s v="Dependant on number of submissions received, application process, etc."/>
    <s v="Dependant on number of submissions received, application process, etc."/>
    <x v="2"/>
    <s v="Reimbursement(s)"/>
    <d v="2022-04-28T07:00:00"/>
    <d v="2022-09-09T23:59:00"/>
    <s v="2 years"/>
    <n v="44896"/>
    <m/>
  </r>
  <r>
    <s v="Data Pull 09-28-2022.xlsx"/>
    <n v="12098"/>
    <x v="2"/>
    <d v="2022-09-09T21:20:42"/>
    <x v="22"/>
    <s v="Grant"/>
    <s v="No"/>
    <s v="Environment &amp; Water"/>
    <s v="Nonprofit; Public Agency; Tribal Government"/>
    <s v="State"/>
    <n v="0.5"/>
    <n v="6000000"/>
    <s v="Dependant on number of submissions received, application process, etc."/>
    <s v="Dependant on number of submissions received, application process, etc."/>
    <x v="2"/>
    <s v="Reimbursement(s)"/>
    <d v="2022-09-01T07:00:00"/>
    <d v="2022-10-05T17:00:00"/>
    <s v="To be determined"/>
    <n v="44958"/>
    <m/>
  </r>
  <r>
    <s v="Data Pull 09-28-2022.xlsx"/>
    <n v="14123"/>
    <x v="2"/>
    <d v="2022-09-09T23:03:56"/>
    <x v="4"/>
    <s v="Grant"/>
    <s v="No"/>
    <s v="Agriculture; Environment &amp; Water; Health &amp; Human Services; Science, Technology, and Research &amp; Development"/>
    <s v="Business; Individual; Nonprofit; Public Agency; Tribal Government"/>
    <s v="State"/>
    <s v="Not Required"/>
    <n v="200000"/>
    <s v="Dependant on number of submissions received, application process, etc."/>
    <s v="Dependant on number of submissions received, application process, etc."/>
    <x v="2"/>
    <s v="Reimbursement(s)"/>
    <d v="2022-09-10T00:00:00"/>
    <d v="2022-10-14T17:00:00"/>
    <s v="Two Years"/>
    <n v="44880"/>
    <m/>
  </r>
  <r>
    <s v="Data Pull 09-28-2022.xlsx"/>
    <n v="14189"/>
    <x v="2"/>
    <d v="2022-09-13T21:43:30"/>
    <x v="17"/>
    <s v="Grant"/>
    <s v="No"/>
    <s v="Disadvantaged Communities; Libraries and Arts"/>
    <s v="Public Agency"/>
    <s v="Federal"/>
    <s v="Not Required"/>
    <n v="200000"/>
    <s v="Dependant on number of submissions received, application process, etc."/>
    <s v="Dependant on number of submissions received, application process, etc."/>
    <x v="2"/>
    <s v="Advance(s)"/>
    <d v="2022-09-13T21:45:00"/>
    <d v="2022-12-30T17:00:00"/>
    <s v="2022-2023"/>
    <s v="10/22, 12/22, &amp; 2/23"/>
    <m/>
  </r>
  <r>
    <s v="Data Pull 09-28-2022.xlsx"/>
    <n v="14240"/>
    <x v="2"/>
    <d v="2022-09-14T23:33:02"/>
    <x v="22"/>
    <s v="Grant"/>
    <s v="No"/>
    <s v="Disadvantaged Communities; Disaster Prevention &amp; Relief; Environment &amp; Water; Science, Technology, and Research &amp; Development"/>
    <s v="Nonprofit; Public Agency; Tribal Government"/>
    <s v="State"/>
    <n v="0.5"/>
    <n v="193000000"/>
    <s v="Dependant on number of submissions received, application process, etc."/>
    <s v="Dependant on number of submissions received, application process, etc."/>
    <x v="2"/>
    <s v="Reimbursement(s)"/>
    <d v="2022-09-14T07:00:00"/>
    <d v="2023-02-01T17:00:00"/>
    <s v="4 years"/>
    <s v="Spring - Summer 2023"/>
    <m/>
  </r>
  <r>
    <s v="Data Pull 09-28-2022.xlsx"/>
    <n v="14249"/>
    <x v="1"/>
    <d v="2022-09-15T19:58:58"/>
    <x v="19"/>
    <s v="Grant"/>
    <s v="No"/>
    <s v="Housing, Community and Economic Development"/>
    <s v="Public Agency"/>
    <s v="State"/>
    <s v="Not Required"/>
    <n v="15000000"/>
    <s v="Dependant on number of submissions received, application process, etc."/>
    <s v="Dependant on number of submissions received, application process, etc."/>
    <x v="2"/>
    <s v="Advance(s)"/>
    <d v="2022-10-01T00:00:00"/>
    <m/>
    <s v="One year"/>
    <n v="44927"/>
    <m/>
  </r>
  <r>
    <s v="Data Pull 09-28-2022.xlsx"/>
    <n v="14234"/>
    <x v="1"/>
    <d v="2022-09-20T20:47:32"/>
    <x v="59"/>
    <s v="Grant"/>
    <s v="No"/>
    <s v="Disadvantaged Communities; Science, Technology, and Research &amp; Development"/>
    <s v="Business; Nonprofit; Public Agency"/>
    <s v="State"/>
    <s v="Not Required"/>
    <n v="10710000"/>
    <s v="Dependant on number of submissions received, application process, etc."/>
    <s v="Dependant on number of submissions received, application process, etc."/>
    <x v="2"/>
    <s v="Reimbursement(s)"/>
    <s v="Solicitation open as needed."/>
    <m/>
    <s v="Refer to website."/>
    <s v="Dependent on review."/>
    <m/>
  </r>
  <r>
    <s v="Data Pull 09-28-2022.xlsx"/>
    <n v="14204"/>
    <x v="2"/>
    <d v="2022-09-20T21:26:05"/>
    <x v="59"/>
    <s v="Grant"/>
    <s v="No"/>
    <s v="Disadvantaged Communities; Education; Science, Technology, and Research &amp; Development"/>
    <s v="Business; Nonprofit; Public Agency"/>
    <s v="State"/>
    <n v="0.15"/>
    <n v="20024000"/>
    <s v="Dependant on number of submissions received, application process, etc."/>
    <s v="Dependant on number of submissions received, application process, etc."/>
    <x v="2"/>
    <s v="Reimbursement(s)"/>
    <d v="2022-09-20T07:00:00"/>
    <d v="2023-01-01T00:00:00"/>
    <s v="Up to 2 years."/>
    <s v="Dependent on review."/>
    <m/>
  </r>
  <r>
    <s v="Data Pull 09-28-2022.xlsx"/>
    <n v="14228"/>
    <x v="2"/>
    <d v="2022-09-20T23:45:26"/>
    <x v="59"/>
    <s v="Grant"/>
    <s v="No"/>
    <s v="Disadvantaged Communities; Science, Technology, and Research &amp; Development"/>
    <s v="Business; Nonprofit; Public Agency"/>
    <s v="State"/>
    <s v="Not Required"/>
    <n v="15000000"/>
    <s v="Dependant on number of submissions received, application process, etc."/>
    <s v="Dependant on number of submissions received, application process, etc."/>
    <x v="2"/>
    <s v="Reimbursement(s)"/>
    <d v="2022-09-20T07:00:00"/>
    <d v="2023-01-01T00:00:00"/>
    <s v="Refer to website."/>
    <s v="Dependent on review."/>
    <m/>
  </r>
  <r>
    <s v="Data Pull 09-28-2022.xlsx"/>
    <n v="12503"/>
    <x v="1"/>
    <d v="2022-09-21T16:03:06"/>
    <x v="54"/>
    <m/>
    <m/>
    <m/>
    <m/>
    <m/>
    <n v="0.11"/>
    <n v="50000000"/>
    <s v="Dependant on number of submissions received, application process, etc."/>
    <s v="Dependant on number of submissions received, application process, etc."/>
    <x v="2"/>
    <m/>
    <d v="2022-12-01T00:00:00"/>
    <m/>
    <m/>
    <s v="Spring 2023"/>
    <m/>
  </r>
  <r>
    <s v="Data Pull 09-28-2022.xlsx"/>
    <n v="13898"/>
    <x v="1"/>
    <d v="2022-09-21T21:14:53"/>
    <x v="54"/>
    <m/>
    <s v="No"/>
    <m/>
    <m/>
    <m/>
    <s v="Not Required"/>
    <n v="37000000"/>
    <s v="Dependant on number of submissions received, application process, etc."/>
    <s v="Dependant on number of submissions received, application process, etc."/>
    <x v="2"/>
    <m/>
    <s v="Spring 2023"/>
    <m/>
    <m/>
    <s v="Summer 2023"/>
    <m/>
  </r>
  <r>
    <s v="Data Pull 09-28-2022.xlsx"/>
    <n v="14267"/>
    <x v="2"/>
    <d v="2022-09-21T22:15:45"/>
    <x v="5"/>
    <s v="Grant"/>
    <s v="Yes"/>
    <s v="Disaster Prevention &amp; Relief"/>
    <s v="Tribal Government"/>
    <s v="Federal"/>
    <s v="Not Required"/>
    <n v="650000"/>
    <s v="Dependant on number of submissions received, application process, etc."/>
    <s v="Dependant on number of submissions received, application process, etc."/>
    <x v="2"/>
    <s v="Reimbursement(s)"/>
    <d v="2022-09-19T15:00:00"/>
    <d v="2022-11-01T17:00:00"/>
    <s v="01/01/23 - 05/31/24"/>
    <n v="44927"/>
    <m/>
  </r>
  <r>
    <s v="Data Pull 09-28-2022.xlsx"/>
    <n v="14462"/>
    <x v="2"/>
    <d v="2022-09-22T23:02:59"/>
    <x v="9"/>
    <s v="Grant"/>
    <s v="No"/>
    <s v="Energy"/>
    <s v="Business; Individual; Nonprofit; Public Agency; Tribal Government"/>
    <s v="State"/>
    <n v="0.2"/>
    <n v="2638222"/>
    <s v="Dependant on number of submissions received, application process, etc."/>
    <s v="Dependant on number of submissions received, application process, etc."/>
    <x v="2"/>
    <s v="Reimbursement(s)"/>
    <d v="2022-09-22T07:00:00"/>
    <d v="2022-11-29T23:59:00"/>
    <s v="Until funds expire"/>
    <n v="44960"/>
    <m/>
  </r>
  <r>
    <s v="Data Pull 09-28-2022.xlsx"/>
    <n v="13871"/>
    <x v="2"/>
    <d v="2022-09-26T20:57:29"/>
    <x v="40"/>
    <s v="Grant"/>
    <s v="No"/>
    <s v="Employment, Labor &amp; Training"/>
    <s v="Business; Nonprofit; Public Agency; Tribal Government"/>
    <s v="Federal"/>
    <n v="1"/>
    <n v="3000000"/>
    <s v="Dependant on number of submissions received, application process, etc."/>
    <s v="Dependant on number of submissions received, application process, etc."/>
    <x v="2"/>
    <s v="Reimbursement(s)"/>
    <d v="2022-09-26T07:00:00"/>
    <d v="2022-10-24T15:00:00"/>
    <s v="3/01/2023- 9/30/2024"/>
    <n v="44896"/>
    <m/>
  </r>
  <r>
    <m/>
    <m/>
    <x v="3"/>
    <m/>
    <x v="54"/>
    <m/>
    <m/>
    <m/>
    <m/>
    <m/>
    <m/>
    <m/>
    <m/>
    <m/>
    <x v="3"/>
    <m/>
    <m/>
    <m/>
    <m/>
    <m/>
    <m/>
  </r>
  <r>
    <m/>
    <m/>
    <x v="3"/>
    <m/>
    <x v="54"/>
    <m/>
    <m/>
    <m/>
    <m/>
    <m/>
    <m/>
    <n v="32196974608"/>
    <m/>
    <m/>
    <x v="3"/>
    <m/>
    <m/>
    <m/>
    <m/>
    <m/>
    <m/>
  </r>
  <r>
    <m/>
    <m/>
    <x v="3"/>
    <m/>
    <x v="54"/>
    <m/>
    <m/>
    <m/>
    <m/>
    <m/>
    <m/>
    <m/>
    <m/>
    <m/>
    <x v="3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Data Pull 09-28-2022.xlsx"/>
    <n v="7856"/>
    <x v="0"/>
    <d v="2022-02-28T23:31:37"/>
    <s v="Department of Social Services"/>
    <x v="0"/>
    <s v="Yes"/>
    <s v="Disadvantaged Communities; Food &amp; Nutrition; Health &amp; Human Services"/>
    <x v="0"/>
    <x v="0"/>
    <s v="Not Required"/>
    <n v="195000"/>
    <s v="Exactly 4"/>
    <n v="12600"/>
    <s v="specified"/>
    <s v="Advances &amp; Reimbursement(s)"/>
    <d v="2021-12-06T08:00:00"/>
    <d v="2021-12-31T00:00:00"/>
    <s v="2/1/2022-5/31/2022"/>
    <n v="44592"/>
    <s v="[{&quot;fiscalYear&quot;:&quot;&quot;,&quot;applicationsSubmitted&quot;:&quot;1&quot;}]"/>
    <x v="0"/>
  </r>
  <r>
    <s v="Data Pull 09-28-2022.xlsx"/>
    <n v="9899"/>
    <x v="0"/>
    <d v="2022-04-11T21:47:17"/>
    <s v="Employment Development Department"/>
    <x v="0"/>
    <s v="No"/>
    <s v="Agriculture; Disadvantaged Communities; Education; Employment, Labor &amp; Training"/>
    <x v="1"/>
    <x v="1"/>
    <s v="Not Required"/>
    <n v="100000"/>
    <s v="Exactly 1"/>
    <n v="100000"/>
    <s v="specified"/>
    <s v="Reimbursement(s)"/>
    <d v="2022-04-06T07:00:00"/>
    <d v="2022-05-03T15:00:00"/>
    <s v="7/1/2022- 6/30/2023"/>
    <n v="44713"/>
    <s v="[{&quot;fiscalYear&quot;:&quot;&quot;,&quot;applicationsSubmitted&quot;:&quot;1&quot;}]"/>
    <x v="0"/>
  </r>
  <r>
    <s v="Data Pull 09-28-2022.xlsx"/>
    <n v="6979"/>
    <x v="0"/>
    <d v="2021-09-27T16:23:10"/>
    <s v="Department of Public Health"/>
    <x v="0"/>
    <s v="No"/>
    <s v="Health &amp; Human Services"/>
    <x v="2"/>
    <x v="2"/>
    <s v="Not Required"/>
    <n v="108000"/>
    <s v="Exactly 1"/>
    <n v="108000"/>
    <s v="specified"/>
    <s v="Reimbursement(s)"/>
    <d v="2021-09-27T22:00:00"/>
    <d v="2021-10-18T15:00:00"/>
    <s v="Expire June 29, 2023"/>
    <n v="44531"/>
    <s v="[{&quot;fiscalYear&quot;:&quot;&quot;,&quot;applicationsSubmitted&quot;:&quot;1&quot;}]"/>
    <x v="0"/>
  </r>
  <r>
    <s v="Data Pull 09-28-2022.xlsx"/>
    <n v="8519"/>
    <x v="0"/>
    <d v="2022-03-21T20:34:07"/>
    <s v="Department of Parks and Recreation"/>
    <x v="0"/>
    <s v="No"/>
    <s v="Environment &amp; Water; Parks &amp; Recreation"/>
    <x v="3"/>
    <x v="0"/>
    <s v="Not Required"/>
    <n v="1088000"/>
    <s v="Exactly 7"/>
    <n v="142000"/>
    <s v="specified"/>
    <s v="Reimbursement(s)"/>
    <d v="2022-01-11T08:00:00"/>
    <d v="2022-01-28T00:00:00"/>
    <s v="1 Year"/>
    <n v="44652"/>
    <s v="[{&quot;fiscalYear&quot;:&quot;&quot;,&quot;applicationsSubmitted&quot;:&quot;1&quot;}]"/>
    <x v="0"/>
  </r>
  <r>
    <s v="Data Pull 09-28-2022.xlsx"/>
    <n v="9869"/>
    <x v="0"/>
    <d v="2022-04-11T21:36:14"/>
    <s v="Employment Development Department"/>
    <x v="0"/>
    <s v="No"/>
    <s v="Agriculture; Disadvantaged Communities; Education; Employment, Labor &amp; Training"/>
    <x v="1"/>
    <x v="1"/>
    <s v="Not Required"/>
    <n v="150000"/>
    <s v="Exactly 1"/>
    <n v="150000"/>
    <s v="specified"/>
    <s v="Reimbursement(s)"/>
    <d v="2022-04-06T07:00:00"/>
    <d v="2022-05-03T15:00:00"/>
    <s v="7/1/2022- 6/30/2023"/>
    <n v="44713"/>
    <s v="[{&quot;fiscalYear&quot;:&quot;&quot;,&quot;applicationsSubmitted&quot;:&quot;1&quot;}]"/>
    <x v="0"/>
  </r>
  <r>
    <s v="Data Pull 09-28-2022.xlsx"/>
    <n v="8201"/>
    <x v="0"/>
    <d v="2021-12-30T16:19:22"/>
    <s v="CA Department of Food and Agriculture"/>
    <x v="0"/>
    <s v="No"/>
    <s v="Agriculture; Environment &amp; Water; Science, Technology, and Research &amp; Development"/>
    <x v="2"/>
    <x v="1"/>
    <s v="Not Required"/>
    <n v="100000"/>
    <s v="Dependant on number of submissions received, application process, etc."/>
    <s v="Between $0 and $100,000"/>
    <s v="range"/>
    <s v="Reimbursement(s)"/>
    <d v="2021-12-21T08:00:00"/>
    <d v="2022-01-10T17:00:00"/>
    <s v="Two years"/>
    <s v="To be determined"/>
    <s v="[{&quot;fiscalYear&quot;:&quot;&quot;,&quot;applicationsSubmitted&quot;:&quot;1&quot;}]"/>
    <x v="0"/>
  </r>
  <r>
    <s v="Data Pull 09-28-2022.xlsx"/>
    <n v="7541"/>
    <x v="0"/>
    <d v="2021-11-08T17:49:16"/>
    <s v="Governor's Office of Emergency Services"/>
    <x v="0"/>
    <s v="No"/>
    <s v="Disaster Prevention &amp; Relief; Health &amp; Human Services; Housing, Community and Economic Development"/>
    <x v="4"/>
    <x v="2"/>
    <n v="1"/>
    <n v="198260"/>
    <s v="Dependant on number of submissions received, application process, etc."/>
    <s v="Between $0 and $198,260"/>
    <s v="range"/>
    <s v="Reimbursement(s)"/>
    <d v="2021-11-08T16:00:00"/>
    <d v="2021-12-10T17:00:00"/>
    <s v="01/01/22 - 06/30/23"/>
    <n v="44593"/>
    <s v="[{&quot;fiscalYear&quot;:&quot;&quot;,&quot;applicationsSubmitted&quot;:&quot;1&quot;}]"/>
    <x v="0"/>
  </r>
  <r>
    <s v="Data Pull 09-28-2022.xlsx"/>
    <n v="7093"/>
    <x v="0"/>
    <d v="2021-10-07T18:53:48"/>
    <s v="Governor's Office of Emergency Services"/>
    <x v="0"/>
    <s v="No"/>
    <s v="Consumer Protection; Health &amp; Human Services; Law, Justice, and Legal Services"/>
    <x v="3"/>
    <x v="2"/>
    <s v="Not Required"/>
    <n v="600000"/>
    <s v="Dependant on number of submissions received, application process, etc."/>
    <s v="Between $0 and $200,000"/>
    <s v="range"/>
    <s v="Reimbursement(s)"/>
    <d v="2021-10-07T15:00:00"/>
    <d v="2021-12-10T17:00:00"/>
    <s v="04/01/22 - 03/31/23"/>
    <n v="44593"/>
    <s v="[{&quot;fiscalYear&quot;:&quot;&quot;,&quot;applicationsSubmitted&quot;:&quot;1&quot;}]"/>
    <x v="0"/>
  </r>
  <r>
    <s v="Data Pull 09-28-2022.xlsx"/>
    <n v="8573"/>
    <x v="0"/>
    <d v="2022-01-19T22:43:18"/>
    <s v="CA Arts Council"/>
    <x v="0"/>
    <s v="No"/>
    <s v="Disadvantaged Communities; Education; Employment, Labor &amp; Training; Health &amp; Human Services; Housing, Community and Economic Development; Libraries and Arts"/>
    <x v="5"/>
    <x v="1"/>
    <s v="Not Required"/>
    <n v="160000"/>
    <s v="Exactly 4"/>
    <s v="Between $0 and $40,000"/>
    <s v="range"/>
    <s v="Advance(s)"/>
    <d v="2022-01-19T08:00:00"/>
    <d v="2022-03-09T23:59:00"/>
    <s v="7/1/22-6/30/23"/>
    <s v="Summer 2022"/>
    <s v="[{&quot;fiscalYear&quot;:&quot;&quot;,&quot;applicationsSubmitted&quot;:&quot;1&quot;}]"/>
    <x v="0"/>
  </r>
  <r>
    <s v="Data Pull 09-28-2022.xlsx"/>
    <n v="7072"/>
    <x v="0"/>
    <d v="2021-10-05T21:58:11"/>
    <s v="CA Department of Food and Agriculture"/>
    <x v="0"/>
    <s v="No"/>
    <s v="Agriculture"/>
    <x v="5"/>
    <x v="1"/>
    <s v="Not Required"/>
    <n v="1000000"/>
    <s v="Between 2 and 4"/>
    <s v="Between $250,000 and $500,000"/>
    <s v="range"/>
    <s v="Reimbursement(s)"/>
    <d v="2021-10-05T07:00:00"/>
    <d v="2021-12-06T17:00:00"/>
    <s v="3 years"/>
    <n v="44574"/>
    <s v="[{&quot;fiscalYear&quot;:&quot;&quot;,&quot;applicationsSubmitted&quot;:&quot;1&quot;}]"/>
    <x v="0"/>
  </r>
  <r>
    <s v="Data Pull 09-28-2022.xlsx"/>
    <n v="7069"/>
    <x v="0"/>
    <d v="2021-12-07T19:21:06"/>
    <s v="CA Department of Food and Agriculture"/>
    <x v="0"/>
    <s v="No"/>
    <s v="Agriculture"/>
    <x v="5"/>
    <x v="1"/>
    <s v="Not Required"/>
    <n v="2000000"/>
    <s v="Between 2 and 4"/>
    <s v="Between $500,000 and $1,000,000"/>
    <s v="range"/>
    <s v="Reimbursement(s)"/>
    <d v="2021-10-05T07:00:00"/>
    <d v="2021-12-20T17:00:00"/>
    <s v="4 years"/>
    <n v="44574"/>
    <s v="[{&quot;fiscalYear&quot;:&quot;&quot;,&quot;applicationsSubmitted&quot;:&quot;1&quot;}]"/>
    <x v="0"/>
  </r>
  <r>
    <s v="Data Pull 09-28-2022.xlsx"/>
    <n v="7544"/>
    <x v="0"/>
    <d v="2021-11-08T18:02:45"/>
    <s v="Governor's Office of Emergency Services"/>
    <x v="0"/>
    <s v="No"/>
    <s v="Disadvantaged Communities; Disaster Prevention &amp; Relief; Energy; Housing, Community and Economic Development"/>
    <x v="4"/>
    <x v="2"/>
    <n v="1"/>
    <n v="62732"/>
    <s v="Between 0 and 62732"/>
    <s v="Dependant on number of submissions received, application process, etc."/>
    <s v="depends"/>
    <s v="Reimbursement(s)"/>
    <d v="2021-11-08T08:00:00"/>
    <d v="2021-12-10T17:00:00"/>
    <s v="01/01/22 - 06/30/23"/>
    <n v="44593"/>
    <s v="[{&quot;fiscalYear&quot;:&quot;&quot;,&quot;applicationsSubmitted&quot;:&quot;1&quot;}]"/>
    <x v="0"/>
  </r>
  <r>
    <s v="Data Pull 09-28-2022.xlsx"/>
    <n v="8297"/>
    <x v="0"/>
    <d v="2021-12-28T23:56:07"/>
    <s v="Department of Resources Recycling and Recovery"/>
    <x v="0"/>
    <s v="Yes"/>
    <s v="Agriculture; Disadvantaged Communities; Environment &amp; Water; Parks &amp; Recreation"/>
    <x v="6"/>
    <x v="1"/>
    <s v="Not Required"/>
    <n v="350000"/>
    <s v="Dependant on number of submissions received, application process, etc."/>
    <s v="Dependant on number of submissions received, application process, etc."/>
    <s v="depends"/>
    <s v="Reimbursement(s)"/>
    <d v="2021-12-28T08:00:00"/>
    <d v="2022-02-10T11:59:00"/>
    <s v="1/18/22-3/14/24"/>
    <n v="44579"/>
    <s v="[{&quot;fiscalYear&quot;:&quot;&quot;,&quot;applicationsSubmitted&quot;:&quot;1&quot;}]"/>
    <x v="0"/>
  </r>
  <r>
    <s v="Data Pull 09-28-2022.xlsx"/>
    <n v="7871"/>
    <x v="0"/>
    <d v="2021-12-29T00:45:19"/>
    <s v="California Highway Patrol"/>
    <x v="0"/>
    <s v="No"/>
    <s v="Law, Justice, and Legal Services; Science, Technology, and Research &amp; Development"/>
    <x v="3"/>
    <x v="1"/>
    <s v="Not Required"/>
    <n v="6000000"/>
    <s v="Dependant on number of submissions received, application process, etc."/>
    <s v="Dependant on number of submissions received, application process, etc."/>
    <s v="depends"/>
    <s v="Reimbursement(s)"/>
    <d v="2022-01-07T08:00:00"/>
    <d v="2022-02-23T17:00:00"/>
    <s v="7/1/2022-6/30/2024"/>
    <s v="May - June 2022"/>
    <s v="[{&quot;fiscalYear&quot;:&quot;&quot;,&quot;applicationsSubmitted&quot;:&quot;1&quot;}]"/>
    <x v="0"/>
  </r>
  <r>
    <s v="Data Pull 09-28-2022.xlsx"/>
    <n v="6997"/>
    <x v="0"/>
    <d v="2022-03-02T22:29:13"/>
    <s v="CA Energy Commission"/>
    <x v="0"/>
    <s v="No"/>
    <s v="Energy"/>
    <x v="5"/>
    <x v="1"/>
    <s v="Not Required"/>
    <n v="1500000"/>
    <s v="Dependant on number of submissions received, application process, etc."/>
    <s v="Dependant on number of submissions received, application process, etc."/>
    <s v="depends"/>
    <s v="Reimbursement(s)"/>
    <d v="2021-09-28T07:00:00"/>
    <d v="2021-11-22T17:00:00"/>
    <s v="Until funds expire"/>
    <n v="44578"/>
    <s v="[{&quot;fiscalYear&quot;:&quot;&quot;,&quot;applicationsSubmitted&quot;:&quot;1&quot;}]"/>
    <x v="0"/>
  </r>
  <r>
    <s v="Data Pull 09-28-2022.xlsx"/>
    <n v="9410"/>
    <x v="0"/>
    <d v="2022-03-07T18:30:50"/>
    <s v="CA Volunteers"/>
    <x v="0"/>
    <s v="No"/>
    <s v="Environment &amp; Water"/>
    <x v="5"/>
    <x v="0"/>
    <s v="Not Required"/>
    <n v="6350000"/>
    <s v="Dependant on number of submissions received, application process, etc."/>
    <s v="Dependant on number of submissions received, application process, etc."/>
    <s v="depends"/>
    <s v="Reimbursement(s)"/>
    <d v="2022-03-07T08:00:00"/>
    <d v="2022-03-10T17:00:00"/>
    <s v="8/22 - 6/23"/>
    <n v="44651"/>
    <s v="[{&quot;fiscalYear&quot;:&quot;&quot;,&quot;applicationsSubmitted&quot;:&quot;1&quot;}]"/>
    <x v="0"/>
  </r>
  <r>
    <s v="Data Pull 09-28-2022.xlsx"/>
    <n v="7715"/>
    <x v="0"/>
    <d v="2022-01-18T23:56:38"/>
    <s v="CA Department of Food and Agriculture"/>
    <x v="0"/>
    <s v="No"/>
    <s v="Agriculture"/>
    <x v="5"/>
    <x v="1"/>
    <s v="Not Required"/>
    <n v="5000000"/>
    <s v="Between 8 and 12"/>
    <s v="Between $0 and $500,000"/>
    <s v="range"/>
    <s v="Reimbursement(s)"/>
    <d v="2021-11-23T08:00:00"/>
    <d v="2022-02-03T00:00:00"/>
    <s v="3 years"/>
    <n v="44593"/>
    <s v="[{&quot;fiscalYear&quot;:&quot;&quot;,&quot;applicationsSubmitted&quot;:&quot;10&quot;}]"/>
    <x v="1"/>
  </r>
  <r>
    <s v="Data Pull 09-28-2022.xlsx"/>
    <n v="9230"/>
    <x v="0"/>
    <d v="2022-04-06T15:44:32"/>
    <s v="Department of Parks and Recreation"/>
    <x v="0"/>
    <s v="No"/>
    <s v="Environment &amp; Water; Parks &amp; Recreation"/>
    <x v="3"/>
    <x v="1"/>
    <s v="Not Required"/>
    <n v="3000000"/>
    <s v="Dependant on number of submissions received, application process, etc."/>
    <s v="Between $200,000 and $400,000"/>
    <s v="range"/>
    <s v="Reimbursement(s)"/>
    <d v="2022-03-07T08:00:00"/>
    <d v="2022-04-15T17:00:00"/>
    <s v="2 years"/>
    <n v="44409"/>
    <s v="[{&quot;fiscalYear&quot;:&quot;&quot;,&quot;applicationsSubmitted&quot;:&quot;10&quot;}]"/>
    <x v="1"/>
  </r>
  <r>
    <s v="Data Pull 09-28-2022.xlsx"/>
    <n v="9014"/>
    <x v="0"/>
    <d v="2022-02-12T02:44:08"/>
    <s v="Department of Industrial Relations"/>
    <x v="0"/>
    <s v="No"/>
    <s v="Disadvantaged Communities; Employment, Labor &amp; Training"/>
    <x v="7"/>
    <x v="2"/>
    <s v="Not Required"/>
    <n v="7296000"/>
    <s v="Dependant on number of submissions received, application process, etc."/>
    <s v="Between $240,000 and $2,500,000"/>
    <s v="range"/>
    <s v="Advances &amp; Reimbursement(s)"/>
    <d v="2022-02-11T08:00:00"/>
    <d v="2022-03-30T13:00:00"/>
    <s v="7/1/2022-6/30/2022"/>
    <n v="44676"/>
    <s v="[{&quot;fiscalYear&quot;:&quot;&quot;,&quot;applicationsSubmitted&quot;:&quot;10&quot;}]"/>
    <x v="1"/>
  </r>
  <r>
    <s v="Data Pull 09-28-2022.xlsx"/>
    <n v="7508"/>
    <x v="0"/>
    <d v="2021-11-12T23:05:34"/>
    <s v="Department of Fish and Wildlife"/>
    <x v="0"/>
    <s v="No"/>
    <s v="Disadvantaged Communities; Education; Environment &amp; Water; Parks &amp; Recreation"/>
    <x v="8"/>
    <x v="2"/>
    <s v="Not Required"/>
    <n v="50000"/>
    <s v="Dependant on number of submissions received, application process, etc."/>
    <s v="Between $5,000 and $20,000"/>
    <s v="range"/>
    <s v="Reimbursement(s)"/>
    <d v="2021-11-10T08:00:00"/>
    <d v="2021-12-08T23:59:00"/>
    <s v="3/01/2022-11/01/2022"/>
    <s v="End of January 2022"/>
    <s v="[{&quot;fiscalYear&quot;:&quot;&quot;,&quot;applicationsSubmitted&quot;:&quot;10&quot;}]"/>
    <x v="1"/>
  </r>
  <r>
    <s v="Data Pull 09-28-2022.xlsx"/>
    <n v="7688"/>
    <x v="0"/>
    <d v="2021-11-22T21:59:43"/>
    <s v="Department of Fish and Wildlife"/>
    <x v="0"/>
    <s v="No"/>
    <s v="Environment &amp; Water; Science, Technology, and Research &amp; Development"/>
    <x v="9"/>
    <x v="2"/>
    <n v="0.25"/>
    <n v="2000000"/>
    <s v="Dependant on number of submissions received, application process, etc."/>
    <s v="Dependant on number of submissions received, application process, etc."/>
    <s v="depends"/>
    <s v="Reimbursement(s)"/>
    <d v="2021-11-19T08:00:00"/>
    <d v="2021-12-22T17:00:00"/>
    <s v="Three years"/>
    <s v="Fall 2022"/>
    <s v="[{&quot;fiscalYear&quot;:&quot;&quot;,&quot;applicationsSubmitted&quot;:&quot;10&quot;}]"/>
    <x v="1"/>
  </r>
  <r>
    <s v="Data Pull 09-28-2022.xlsx"/>
    <n v="6775"/>
    <x v="0"/>
    <d v="2022-02-28T23:48:09"/>
    <s v="CA Energy Commission"/>
    <x v="0"/>
    <s v="No"/>
    <s v="Energy"/>
    <x v="1"/>
    <x v="1"/>
    <n v="0.1"/>
    <n v="3500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Until funds expire"/>
    <n v="44603"/>
    <s v="[{&quot;fiscalYear&quot;:&quot;&quot;,&quot;applicationsSubmitted&quot;:&quot;10&quot;}]"/>
    <x v="1"/>
  </r>
  <r>
    <s v="Data Pull 09-28-2022.xlsx"/>
    <n v="8777"/>
    <x v="0"/>
    <d v="2022-03-07T17:51:11"/>
    <s v="San Diego River Conservancy"/>
    <x v="0"/>
    <s v="No"/>
    <s v="Disadvantaged Communities; Disaster Prevention &amp; Relief; Environment &amp; Water"/>
    <x v="5"/>
    <x v="1"/>
    <s v="Not Required"/>
    <n v="12000000"/>
    <s v="Dependant on number of submissions received, application process, etc."/>
    <s v="Dependant on number of submissions received, application process, etc."/>
    <s v="depends"/>
    <s v="Reimbursement(s)"/>
    <d v="2022-03-02T08:00:00"/>
    <d v="2022-03-04T01:00:00"/>
    <n v="2024"/>
    <n v="2021"/>
    <s v="[{&quot;fiscalYear&quot;:&quot;&quot;,&quot;applicationsSubmitted&quot;:&quot;10&quot;}]"/>
    <x v="1"/>
  </r>
  <r>
    <s v="Data Pull 09-28-2022.xlsx"/>
    <n v="9359"/>
    <x v="0"/>
    <d v="2022-03-07T17:53:34"/>
    <s v="San Diego River Conservancy"/>
    <x v="0"/>
    <s v="No"/>
    <s v="Disaster Prevention &amp; Relief; Environment &amp; Water"/>
    <x v="5"/>
    <x v="1"/>
    <s v="Not Required"/>
    <n v="6500000"/>
    <s v="Exactly 10"/>
    <s v="Dependant on number of submissions received, application process, etc."/>
    <s v="depends"/>
    <s v="Reimbursement(s)"/>
    <d v="2022-03-03T08:00:00"/>
    <d v="2022-03-04T01:00:00"/>
    <n v="45413"/>
    <n v="44630"/>
    <s v="[{&quot;fiscalYear&quot;:&quot;&quot;,&quot;applicationsSubmitted&quot;:&quot;10&quot;}]"/>
    <x v="1"/>
  </r>
  <r>
    <s v="Data Pull 09-28-2022.xlsx"/>
    <n v="6334"/>
    <x v="0"/>
    <d v="2021-08-11T18:33:24"/>
    <s v="CA Department of Food and Agriculture"/>
    <x v="0"/>
    <s v="No"/>
    <s v="Agriculture; Disadvantaged Communities; Education; Employment, Labor &amp; Training; Food &amp; Nutrition"/>
    <x v="1"/>
    <x v="2"/>
    <s v="Not Required"/>
    <n v="10000000"/>
    <s v="Dependant on number of submissions received, application process, etc."/>
    <s v="Between $250,000 and $1,000,000"/>
    <s v="range"/>
    <s v="Advances &amp; Reimbursement(s)"/>
    <d v="2021-07-13T07:00:00"/>
    <d v="2021-08-08T23:59:00"/>
    <s v="1/1/2022-12/31/2024"/>
    <n v="44562"/>
    <s v="[{&quot;fiscalYear&quot;:&quot;&quot;,&quot;applicationsSubmitted&quot;:&quot;100&quot;}]"/>
    <x v="2"/>
  </r>
  <r>
    <s v="Data Pull 09-28-2022.xlsx"/>
    <n v="8579"/>
    <x v="0"/>
    <d v="2022-01-19T22:45:06"/>
    <s v="CA Arts Council"/>
    <x v="0"/>
    <s v="No"/>
    <s v="Disadvantaged Communities; Education; Employment, Labor &amp; Training; Health &amp; Human Services; Housing, Community and Economic Development; Libraries and Arts"/>
    <x v="5"/>
    <x v="0"/>
    <s v="Not Required"/>
    <n v="2565000"/>
    <s v="Dependant on number of submissions received, application process, etc."/>
    <s v="Between $2,500 and $52,500"/>
    <s v="range"/>
    <s v="Advance(s)"/>
    <d v="2022-01-19T08:00:00"/>
    <d v="2022-03-09T23:59:00"/>
    <s v="7/1/22-6/30/23"/>
    <s v="Summer 2022"/>
    <s v="[{&quot;fiscalYear&quot;:&quot;&quot;,&quot;applicationsSubmitted&quot;:&quot;101&quot;}]"/>
    <x v="3"/>
  </r>
  <r>
    <s v="Data Pull 09-28-2022.xlsx"/>
    <n v="7565"/>
    <x v="0"/>
    <d v="2021-11-09T23:42:08"/>
    <s v="Department of Social Services"/>
    <x v="0"/>
    <s v="No"/>
    <s v="Disadvantaged Communities; Health &amp; Human Services"/>
    <x v="8"/>
    <x v="1"/>
    <s v="Not Required"/>
    <n v="35200000"/>
    <s v="Exactly 100"/>
    <s v="Between $50,000 and $4,000,000"/>
    <s v="range"/>
    <s v="Reimbursement(s)"/>
    <d v="2021-11-09T08:00:00"/>
    <d v="2021-11-23T00:00:00"/>
    <s v="24 months"/>
    <n v="44576"/>
    <s v="[{&quot;fiscalYear&quot;:&quot;&quot;,&quot;applicationsSubmitted&quot;:&quot;102&quot;}]"/>
    <x v="4"/>
  </r>
  <r>
    <s v="Data Pull 09-28-2022.xlsx"/>
    <n v="5371"/>
    <x v="0"/>
    <d v="2021-09-07T18:10:07"/>
    <s v="Department of Transportation"/>
    <x v="0"/>
    <s v="No"/>
    <s v="Transportation"/>
    <x v="3"/>
    <x v="2"/>
    <n v="0.12"/>
    <n v="3000000"/>
    <s v="Between 1 and 10"/>
    <s v="Between $100,000 and $500,000"/>
    <s v="range"/>
    <s v="Reimbursement(s)"/>
    <d v="2021-09-07T07:00:00"/>
    <d v="2021-10-27T17:00:00"/>
    <s v="approx. 27 months"/>
    <s v="Late Spring 2022"/>
    <s v="[{&quot;fiscalYear&quot;:&quot;&quot;,&quot;applicationsSubmitted&quot;:&quot;11&quot;}]"/>
    <x v="5"/>
  </r>
  <r>
    <s v="Data Pull 09-28-2022.xlsx"/>
    <n v="9788"/>
    <x v="0"/>
    <d v="2022-03-30T23:46:24"/>
    <s v="Department of General Services"/>
    <x v="0"/>
    <s v="No"/>
    <s v="Disadvantaged Communities; Education; Employment, Labor &amp; Training; Housing, Community and Economic Development"/>
    <x v="3"/>
    <x v="1"/>
    <s v="Not Required"/>
    <n v="250000000"/>
    <s v="Exactly 13"/>
    <s v="Between $15,000,000 and $20,000,000"/>
    <s v="range"/>
    <s v="Advances &amp; Reimbursement(s)"/>
    <d v="2022-04-01T17:00:00"/>
    <d v="2022-05-02T23:59:00"/>
    <s v="5/2022 - 6/2026"/>
    <n v="44701"/>
    <s v="[{&quot;fiscalYear&quot;:&quot;&quot;,&quot;applicationsSubmitted&quot;:&quot;11&quot;}]"/>
    <x v="5"/>
  </r>
  <r>
    <s v="Data Pull 09-28-2022.xlsx"/>
    <n v="7868"/>
    <x v="0"/>
    <d v="2022-02-24T19:44:33"/>
    <s v="California Highway Patrol"/>
    <x v="0"/>
    <s v="No"/>
    <s v="Science, Technology, and Research &amp; Development"/>
    <x v="3"/>
    <x v="1"/>
    <s v="Not Required"/>
    <n v="6000000"/>
    <s v="Dependant on number of submissions received, application process, etc."/>
    <s v="Dependant on number of submissions received, application process, etc."/>
    <s v="depends"/>
    <s v="Reimbursement(s)"/>
    <d v="2022-01-07T08:00:00"/>
    <d v="2022-03-18T23:59:00"/>
    <s v="7/1/2022-6/30/2024"/>
    <s v="May - June 2022"/>
    <s v="[{&quot;fiscalYear&quot;:&quot;&quot;,&quot;applicationsSubmitted&quot;:&quot;11&quot;}]"/>
    <x v="5"/>
  </r>
  <r>
    <s v="Data Pull 09-28-2022.xlsx"/>
    <n v="9932"/>
    <x v="0"/>
    <d v="2022-04-13T00:02:29"/>
    <s v="CA Department of Food and Agriculture"/>
    <x v="0"/>
    <s v="No"/>
    <s v="Agriculture; Food &amp; Nutrition"/>
    <x v="10"/>
    <x v="0"/>
    <s v="Not Required"/>
    <n v="31000000"/>
    <s v="Dependant on number of submissions received, application process, etc."/>
    <s v="Dependant on number of submissions received, application process, etc."/>
    <s v="depends"/>
    <s v="Reimbursement(s)"/>
    <d v="2022-04-11T07:00:00"/>
    <d v="2022-05-16T18:00:00"/>
    <s v="10/1/22-3/31/25"/>
    <n v="44711"/>
    <s v="[{&quot;fiscalYear&quot;:&quot;&quot;,&quot;applicationsSubmitted&quot;:&quot;11&quot;}]"/>
    <x v="5"/>
  </r>
  <r>
    <s v="Data Pull 09-28-2022.xlsx"/>
    <n v="7673"/>
    <x v="0"/>
    <d v="2021-11-19T01:56:59"/>
    <s v="Board of State and Community Corrections"/>
    <x v="0"/>
    <s v="No"/>
    <s v="Disadvantaged Communities; Education; Employment, Labor &amp; Training; Health &amp; Human Services"/>
    <x v="0"/>
    <x v="1"/>
    <n v="1"/>
    <n v="209650000"/>
    <s v="Dependant on number of submissions received, application process, etc."/>
    <s v="Between $1 and $6,000,000"/>
    <s v="range"/>
    <s v="Reimbursement(s)"/>
    <d v="2021-11-19T20:00:00"/>
    <d v="2022-02-11T17:00:00"/>
    <s v="7/1/22-6/30/25"/>
    <n v="44721"/>
    <s v="[{&quot;fiscalYear&quot;:&quot;&quot;,&quot;applicationsSubmitted&quot;:&quot;111&quot;}]"/>
    <x v="6"/>
  </r>
  <r>
    <s v="Data Pull 09-28-2022.xlsx"/>
    <n v="5365"/>
    <x v="0"/>
    <d v="2021-09-07T18:08:33"/>
    <s v="Department of Transportation"/>
    <x v="0"/>
    <s v="No"/>
    <s v="Disadvantaged Communities; Transportation"/>
    <x v="6"/>
    <x v="1"/>
    <n v="0.12"/>
    <n v="17000000"/>
    <s v="Between 60 and 79"/>
    <s v="Between $50,000 and $699,999"/>
    <s v="range"/>
    <s v="Reimbursement(s)"/>
    <d v="2021-09-07T07:00:00"/>
    <d v="2021-10-27T17:00:00"/>
    <s v="approx. 27 months"/>
    <s v="Late Spring 2022"/>
    <s v="[{&quot;fiscalYear&quot;:&quot;&quot;,&quot;applicationsSubmitted&quot;:&quot;111&quot;}]"/>
    <x v="6"/>
  </r>
  <r>
    <s v="Data Pull 09-28-2022.xlsx"/>
    <n v="7403"/>
    <x v="0"/>
    <d v="2021-11-01T20:39:45"/>
    <s v="CA Department of Food and Agriculture"/>
    <x v="0"/>
    <s v="No"/>
    <s v="Agriculture"/>
    <x v="5"/>
    <x v="1"/>
    <s v="Not Required"/>
    <n v="67500000"/>
    <s v="Between 0 and 270"/>
    <s v="Between $0 and $250,000"/>
    <s v="range"/>
    <s v="Advances &amp; Reimbursement(s)"/>
    <d v="2021-11-01T07:00:00"/>
    <d v="2021-12-31T17:00:00"/>
    <s v="3 years"/>
    <n v="44682"/>
    <s v="[{&quot;fiscalYear&quot;:&quot;&quot;,&quot;applicationsSubmitted&quot;:&quot;12&quot;}]"/>
    <x v="7"/>
  </r>
  <r>
    <s v="Data Pull 09-28-2022.xlsx"/>
    <n v="6364"/>
    <x v="0"/>
    <d v="2021-08-13T21:44:32"/>
    <s v="CA State Library"/>
    <x v="0"/>
    <s v="No"/>
    <s v="Disadvantaged Communities; Health &amp; Human Services; Libraries and Arts"/>
    <x v="3"/>
    <x v="2"/>
    <s v="Not Required"/>
    <n v="500000"/>
    <s v="Dependant on number of submissions received, application process, etc."/>
    <s v="Between $30,000 and $60,000"/>
    <s v="range"/>
    <s v="Advance(s)"/>
    <d v="2021-07-27T07:00:00"/>
    <d v="2021-09-28T17:00:00"/>
    <s v="Fiscal year 21/22"/>
    <n v="44484"/>
    <s v="[{&quot;fiscalYear&quot;:&quot;&quot;,&quot;applicationsSubmitted&quot;:&quot;12&quot;}]"/>
    <x v="7"/>
  </r>
  <r>
    <s v="Data Pull 09-28-2022.xlsx"/>
    <n v="7817"/>
    <x v="0"/>
    <d v="2021-12-01T06:02:46"/>
    <s v="Department of Parks and Recreation"/>
    <x v="0"/>
    <s v="No"/>
    <s v="Environment &amp; Water; Parks &amp; Recreation"/>
    <x v="3"/>
    <x v="1"/>
    <n v="0.5"/>
    <n v="6000000"/>
    <s v="Dependant on number of submissions received, application process, etc."/>
    <s v="Dependant on number of submissions received, application process, etc."/>
    <s v="depends"/>
    <s v="Advances &amp; Reimbursement(s)"/>
    <d v="2021-11-30T08:00:00"/>
    <d v="2022-03-01T17:00:00"/>
    <s v="3 years"/>
    <s v="Autumn 2022"/>
    <s v="[{&quot;fiscalYear&quot;:&quot;&quot;,&quot;applicationsSubmitted&quot;:&quot;12&quot;}]"/>
    <x v="7"/>
  </r>
  <r>
    <s v="Data Pull 09-28-2022.xlsx"/>
    <n v="9452"/>
    <x v="0"/>
    <d v="2022-08-31T22:34:02"/>
    <s v="CA Volunteers"/>
    <x v="0"/>
    <s v="No"/>
    <s v="Education"/>
    <x v="5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2-03-08T08:00:00"/>
    <d v="2022-03-31T17:00:00"/>
    <s v="8/2022 - 6/2024"/>
    <s v="Spring 2022"/>
    <s v="[{&quot;fiscalYear&quot;:&quot;&quot;,&quot;applicationsSubmitted&quot;:&quot;12&quot;}]"/>
    <x v="7"/>
  </r>
  <r>
    <s v="Data Pull 09-28-2022.xlsx"/>
    <n v="8030"/>
    <x v="0"/>
    <d v="2022-02-28T17:47:42"/>
    <s v="Department of Financial Protection and Innovation"/>
    <x v="0"/>
    <s v="No"/>
    <s v="Consumer Protection; Disadvantaged Communities; Education; Housing, Community and Economic Development"/>
    <x v="8"/>
    <x v="1"/>
    <s v="Not Required"/>
    <n v="2000000"/>
    <s v="Dependant on number of submissions received, application process, etc."/>
    <s v="Between $1 and $200,000"/>
    <s v="range"/>
    <s v="Advances &amp; Reimbursement(s)"/>
    <d v="2022-02-28T08:00:00"/>
    <d v="2022-04-29T17:00:00"/>
    <s v="Fiscal year 2022-23"/>
    <n v="44743"/>
    <s v="[{&quot;fiscalYear&quot;:&quot;&quot;,&quot;applicationsSubmitted&quot;:&quot;128&quot;}]"/>
    <x v="8"/>
  </r>
  <r>
    <s v="Data Pull 09-28-2022.xlsx"/>
    <n v="8150"/>
    <x v="0"/>
    <d v="2022-04-04T18:18:21"/>
    <s v="CA Department of Food and Agriculture"/>
    <x v="0"/>
    <s v="No"/>
    <s v="Agriculture; Disadvantaged Communities; Education; Environment &amp; Water"/>
    <x v="9"/>
    <x v="1"/>
    <s v="Not Required"/>
    <n v="225000"/>
    <s v="Between 1 and 8"/>
    <s v="Between $0 and $225,000"/>
    <s v="range"/>
    <s v="Reimbursement(s)"/>
    <d v="2021-12-15T08:00:00"/>
    <d v="2022-01-28T00:00:00"/>
    <s v="45 days"/>
    <n v="44835"/>
    <s v="[{&quot;fiscalYear&quot;:&quot;&quot;,&quot;applicationsSubmitted&quot;:&quot;13&quot;}]"/>
    <x v="9"/>
  </r>
  <r>
    <s v="Data Pull 09-28-2022.xlsx"/>
    <n v="7700"/>
    <x v="0"/>
    <d v="2021-11-22T20:02:58"/>
    <s v="Department of Fish and Wildlife"/>
    <x v="0"/>
    <s v="No"/>
    <s v="Environment &amp; Water"/>
    <x v="0"/>
    <x v="1"/>
    <s v="Not Required"/>
    <n v="1135000"/>
    <s v="Dependant on number of submissions received, application process, etc."/>
    <s v="Dependant on number of submissions received, application process, etc."/>
    <s v="depends"/>
    <s v="Reimbursement(s)"/>
    <d v="2021-11-22T08:00:00"/>
    <d v="2022-02-04T05:00:00"/>
    <s v="up to 3 FYs"/>
    <n v="44742"/>
    <s v="[{&quot;fiscalYear&quot;:&quot;&quot;,&quot;applicationsSubmitted&quot;:&quot;13&quot;}]"/>
    <x v="9"/>
  </r>
  <r>
    <s v="Data Pull 09-28-2022.xlsx"/>
    <n v="8891"/>
    <x v="0"/>
    <d v="2022-02-08T23:26:24"/>
    <s v="Governor's Office of Business and Economic Development"/>
    <x v="0"/>
    <s v="No"/>
    <s v="Housing, Community and Economic Development"/>
    <x v="3"/>
    <x v="1"/>
    <s v="Not Required"/>
    <n v="50000000"/>
    <s v="Dependant on number of submissions received, application process, etc."/>
    <s v="Dependant on number of submissions received, application process, etc."/>
    <s v="depends"/>
    <s v="Advances &amp; Reimbursement(s)"/>
    <d v="2022-02-03T08:00:00"/>
    <d v="2022-03-10T13:00:00"/>
    <n v="44926"/>
    <n v="44552"/>
    <s v="[{&quot;fiscalYear&quot;:&quot;&quot;,&quot;applicationsSubmitted&quot;:&quot;13&quot;}]"/>
    <x v="9"/>
  </r>
  <r>
    <s v="Data Pull 09-28-2022.xlsx"/>
    <n v="8705"/>
    <x v="0"/>
    <d v="2022-03-03T18:22:33"/>
    <s v="Department of Fish and Wildlife"/>
    <x v="0"/>
    <s v="No"/>
    <s v="Environment &amp; Water"/>
    <x v="5"/>
    <x v="1"/>
    <s v="Not Required"/>
    <n v="7000000"/>
    <s v="Dependant on number of submissions received, application process, etc."/>
    <s v="Dependant on number of submissions received, application process, etc."/>
    <s v="depends"/>
    <s v="Reimbursement(s)"/>
    <d v="2022-01-27T08:00:00"/>
    <d v="2022-03-04T15:00:00"/>
    <s v="3 years"/>
    <s v="Summer 2022"/>
    <s v="[{&quot;fiscalYear&quot;:&quot;&quot;,&quot;applicationsSubmitted&quot;:&quot;13&quot;}]"/>
    <x v="9"/>
  </r>
  <r>
    <s v="Data Pull 09-28-2022.xlsx"/>
    <n v="7400"/>
    <x v="0"/>
    <d v="2021-11-01T20:38:53"/>
    <s v="CA Department of Food and Agriculture"/>
    <x v="0"/>
    <s v="No"/>
    <s v="Agriculture"/>
    <x v="11"/>
    <x v="1"/>
    <s v="Not Required"/>
    <n v="67500000"/>
    <s v="Between 0 and 675"/>
    <s v="Between $0 and $100,000"/>
    <s v="range"/>
    <s v="Advances &amp; Reimbursement(s)"/>
    <d v="2021-11-01T07:00:00"/>
    <d v="2022-02-25T17:00:00"/>
    <s v="3 years"/>
    <s v="Rolling-Basis"/>
    <s v="[{&quot;fiscalYear&quot;:&quot;&quot;,&quot;applicationsSubmitted&quot;:&quot;1328&quot;}]"/>
    <x v="10"/>
  </r>
  <r>
    <s v="Data Pull 09-28-2022.xlsx"/>
    <n v="8039"/>
    <x v="0"/>
    <d v="2022-02-09T21:53:28"/>
    <s v="Governor's Office of Emergency Services"/>
    <x v="0"/>
    <s v="No"/>
    <s v="Disadvantaged Communities; Health &amp; Human Services; Law, Justice, and Legal Services"/>
    <x v="8"/>
    <x v="0"/>
    <s v="Not Required"/>
    <n v="13650000"/>
    <s v="Dependant on number of submissions received, application process, etc."/>
    <s v="Between $0 and $300,000"/>
    <s v="range"/>
    <s v="Reimbursement(s)"/>
    <d v="2021-12-10T16:00:00"/>
    <d v="2022-02-09T23:59:00"/>
    <s v="05/01/22 - 04/30/24"/>
    <s v="Spring 2022"/>
    <s v="[{&quot;fiscalYear&quot;:&quot;&quot;,&quot;applicationsSubmitted&quot;:&quot;136&quot;}]"/>
    <x v="11"/>
  </r>
  <r>
    <s v="Data Pull 09-28-2022.xlsx"/>
    <n v="9803"/>
    <x v="0"/>
    <d v="2022-04-04T17:31:59"/>
    <s v="Governor's Office of Emergency Services"/>
    <x v="0"/>
    <s v="No"/>
    <s v="Consumer Protection; Disadvantaged Communities; Health &amp; Human Services"/>
    <x v="8"/>
    <x v="2"/>
    <n v="0.2"/>
    <n v="2534828"/>
    <s v="Dependant on number of submissions received, application process, etc."/>
    <s v="Between $1 and $181,059"/>
    <s v="range"/>
    <s v="Reimbursement(s)"/>
    <d v="2022-03-30T15:00:00"/>
    <d v="2022-05-25T23:59:00"/>
    <s v="10/01/22 to 09/30/23"/>
    <n v="44805"/>
    <s v="[{&quot;fiscalYear&quot;:&quot;&quot;,&quot;applicationsSubmitted&quot;:&quot;14&quot;}]"/>
    <x v="12"/>
  </r>
  <r>
    <s v="Data Pull 09-28-2022.xlsx"/>
    <n v="7081"/>
    <x v="0"/>
    <d v="2022-01-21T21:10:57"/>
    <s v="Department of Justice (Office of the Attorney General)"/>
    <x v="0"/>
    <s v="No"/>
    <s v="Law, Justice, and Legal Services"/>
    <x v="3"/>
    <x v="1"/>
    <s v="Not Required"/>
    <n v="5000000"/>
    <s v="Between 10 and 20"/>
    <s v="Between $250,000 and $1,000,000"/>
    <s v="range"/>
    <s v="Advance(s)"/>
    <d v="2021-10-06T07:00:00"/>
    <d v="2021-11-12T00:00:00"/>
    <s v="Two years"/>
    <n v="44562"/>
    <s v="[{&quot;fiscalYear&quot;:&quot;&quot;,&quot;applicationsSubmitted&quot;:&quot;14&quot;}]"/>
    <x v="12"/>
  </r>
  <r>
    <s v="Data Pull 09-28-2022.xlsx"/>
    <n v="10349"/>
    <x v="0"/>
    <d v="2022-05-11T18:38:36"/>
    <s v="Department of Conservation"/>
    <x v="0"/>
    <s v="Yes"/>
    <s v="Agriculture; Environment &amp; Water"/>
    <x v="5"/>
    <x v="1"/>
    <s v="Not Required"/>
    <n v="50000000"/>
    <s v="Dependant on number of submissions received, application process, etc."/>
    <s v="Dependant on number of submissions received, application process, etc."/>
    <s v="depends"/>
    <s v="Reimbursement(s)"/>
    <d v="2022-02-22T08:00:00"/>
    <d v="2022-04-01T00:00:00"/>
    <s v="Term ends 3/30/2026"/>
    <n v="44697"/>
    <s v="[{&quot;fiscalYear&quot;:&quot;&quot;,&quot;applicationsSubmitted&quot;:&quot;14&quot;}]"/>
    <x v="12"/>
  </r>
  <r>
    <s v="Data Pull 09-28-2022.xlsx"/>
    <n v="7129"/>
    <x v="0"/>
    <d v="2021-12-14T17:32:22"/>
    <s v="Department of Water Resources"/>
    <x v="0"/>
    <s v="No"/>
    <s v="Disadvantaged Communities; Disaster Prevention &amp; Relief; Environment &amp; Water"/>
    <x v="5"/>
    <x v="1"/>
    <s v="Not Required"/>
    <n v="190000000"/>
    <s v="Dependant on number of submissions received, application process, etc."/>
    <s v="Dependant on number of submissions received, application process, etc."/>
    <s v="depends"/>
    <s v="Reimbursement(s)"/>
    <d v="2021-10-28T07:00:00"/>
    <d v="2022-01-14T00:00:00"/>
    <s v="by 6/30/2026"/>
    <n v="44593"/>
    <s v="[{&quot;fiscalYear&quot;:&quot;&quot;,&quot;applicationsSubmitted&quot;:&quot;148&quot;}]"/>
    <x v="13"/>
  </r>
  <r>
    <s v="Data Pull 09-28-2022.xlsx"/>
    <n v="6772"/>
    <x v="0"/>
    <d v="2022-02-15T20:03:23"/>
    <s v="Department of Water Resources"/>
    <x v="0"/>
    <s v="No"/>
    <s v="Disadvantaged Communities; Environment &amp; Water"/>
    <x v="5"/>
    <x v="1"/>
    <s v="Not Required"/>
    <n v="152000000"/>
    <s v="Between 0 and 20"/>
    <s v="Between $0 and $7,600,000"/>
    <s v="range"/>
    <s v="Reimbursement(s)"/>
    <d v="2021-12-24T08:00:00"/>
    <d v="2022-02-28T17:00:00"/>
    <s v="12/17/21-2/28/22"/>
    <n v="44681"/>
    <s v="[{&quot;fiscalYear&quot;:&quot;&quot;,&quot;applicationsSubmitted&quot;:&quot;15&quot;}]"/>
    <x v="14"/>
  </r>
  <r>
    <s v="Data Pull 09-28-2022.xlsx"/>
    <n v="9071"/>
    <x v="1"/>
    <d v="2022-04-13T14:02:35"/>
    <s v="Department of Water Resources"/>
    <x v="0"/>
    <s v="No"/>
    <s v="Disadvantaged Communities; Environment &amp; Water"/>
    <x v="5"/>
    <x v="1"/>
    <s v="Not Required"/>
    <n v="202500000"/>
    <s v="Dependant on number of submissions received, application process, etc."/>
    <s v="Between $1,000,000 and $20,000,000"/>
    <s v="range"/>
    <s v="Reimbursement(s)"/>
    <d v="2022-09-01T00:00:00"/>
    <m/>
    <s v="3 years"/>
    <n v="45108"/>
    <s v="[{&quot;fiscalYear&quot;:&quot;&quot;,&quot;applicationsSubmitted&quot;:&quot;15&quot;}]"/>
    <x v="14"/>
  </r>
  <r>
    <s v="Data Pull 09-28-2022.xlsx"/>
    <n v="9725"/>
    <x v="0"/>
    <d v="2022-03-18T18:15:25"/>
    <s v="Department of Resources Recycling and Recovery"/>
    <x v="0"/>
    <s v="No"/>
    <s v="Disadvantaged Communities; Education; Employment, Labor &amp; Training; Environment &amp; Water"/>
    <x v="0"/>
    <x v="1"/>
    <n v="0.25"/>
    <n v="25946018"/>
    <s v="Exactly 14"/>
    <s v="Between $1,853,285 and $1,853,313"/>
    <s v="range"/>
    <s v="Advances &amp; Reimbursement(s)"/>
    <d v="2022-03-18T18:00:00"/>
    <d v="2022-05-03T23:59:00"/>
    <s v="7/1/2022 - 6/30/2024"/>
    <n v="44713"/>
    <s v="[{&quot;fiscalYear&quot;:&quot;&quot;,&quot;applicationsSubmitted&quot;:&quot;15&quot;}]"/>
    <x v="14"/>
  </r>
  <r>
    <s v="Data Pull 09-28-2022.xlsx"/>
    <n v="6826"/>
    <x v="0"/>
    <d v="2021-09-03T19:17:14"/>
    <s v="CA Department of Food and Agriculture"/>
    <x v="0"/>
    <s v="No"/>
    <s v="Agriculture; Education; Employment, Labor &amp; Training; Food &amp; Nutrition"/>
    <x v="5"/>
    <x v="1"/>
    <s v="Not Required"/>
    <n v="225000"/>
    <s v="Dependant on number of submissions received, application process, etc."/>
    <s v="Between $2,500 and $190,000"/>
    <s v="range"/>
    <s v="Reimbursement(s)"/>
    <d v="2021-09-03T07:00:00"/>
    <d v="2021-09-30T17:00:00"/>
    <s v="1/1/2022-6/30/2023"/>
    <n v="44531"/>
    <s v="[{&quot;fiscalYear&quot;:&quot;&quot;,&quot;applicationsSubmitted&quot;:&quot;15&quot;}]"/>
    <x v="14"/>
  </r>
  <r>
    <s v="Data Pull 09-28-2022.xlsx"/>
    <n v="6685"/>
    <x v="0"/>
    <d v="2022-03-03T18:15:10"/>
    <s v="Department of Pesticide Regulation"/>
    <x v="0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x v="2"/>
    <x v="1"/>
    <s v="Not Required"/>
    <n v="1800000"/>
    <s v="Between 1 and 18"/>
    <s v="Between $50,000 and $1,800,000"/>
    <s v="range"/>
    <s v="Reimbursement(s)"/>
    <d v="2021-09-09T22:00:00"/>
    <d v="2022-03-10T17:00:00"/>
    <s v="2.5 years"/>
    <n v="44747"/>
    <s v="[{&quot;fiscalYear&quot;:&quot;&quot;,&quot;applicationsSubmitted&quot;:&quot;15&quot;}]"/>
    <x v="14"/>
  </r>
  <r>
    <s v="Data Pull 09-28-2022.xlsx"/>
    <n v="8174"/>
    <x v="0"/>
    <d v="2021-12-17T21:36:07"/>
    <s v="CA State Library"/>
    <x v="0"/>
    <s v="No"/>
    <s v="Libraries and Arts"/>
    <x v="3"/>
    <x v="1"/>
    <n v="0.2"/>
    <n v="3000000"/>
    <s v="Dependant on number of submissions received, application process, etc."/>
    <s v="Between $50,000 and $100,000"/>
    <s v="range"/>
    <s v="Advances &amp; Reimbursement(s)"/>
    <d v="2021-12-17T08:00:00"/>
    <d v="2022-02-11T11:59:00"/>
    <s v="ends march 2024"/>
    <n v="44621"/>
    <s v="[{&quot;fiscalYear&quot;:&quot;&quot;,&quot;applicationsSubmitted&quot;:&quot;15&quot;}]"/>
    <x v="14"/>
  </r>
  <r>
    <s v="Data Pull 09-28-2022.xlsx"/>
    <n v="6895"/>
    <x v="0"/>
    <d v="2022-02-17T19:19:25"/>
    <s v="Governor's Office of Business and Economic Development"/>
    <x v="0"/>
    <s v="No"/>
    <s v="Disaster Prevention &amp; Relief; Housing, Community and Economic Development"/>
    <x v="8"/>
    <x v="1"/>
    <s v="Not Required"/>
    <n v="16000000"/>
    <s v="Dependant on number of submissions received, application process, etc."/>
    <s v="Dependant on number of submissions received, application process, etc."/>
    <s v="depends"/>
    <s v="Advances &amp; Reimbursement(s)"/>
    <d v="2021-09-15T07:00:00"/>
    <d v="2021-09-30T00:00:00"/>
    <s v="N/A"/>
    <s v="TBD"/>
    <s v="[{&quot;fiscalYear&quot;:&quot;&quot;,&quot;applicationsSubmitted&quot;:&quot;1511&quot;}]"/>
    <x v="15"/>
  </r>
  <r>
    <s v="Data Pull 09-28-2022.xlsx"/>
    <n v="8510"/>
    <x v="0"/>
    <d v="2022-02-10T20:18:37"/>
    <s v="Employment Training Panel"/>
    <x v="0"/>
    <s v="No"/>
    <s v="Employment, Labor &amp; Training"/>
    <x v="12"/>
    <x v="1"/>
    <s v="Not Required"/>
    <n v="1000000"/>
    <s v="Dependant on number of submissions received, application process, etc."/>
    <s v="Between $250,000 and $500,000"/>
    <s v="range"/>
    <s v="Reimbursement(s)"/>
    <d v="2022-02-11T16:30:00"/>
    <d v="2022-02-15T17:00:00"/>
    <n v="44713"/>
    <n v="44645"/>
    <s v="[{&quot;fiscalYear&quot;:&quot;&quot;,&quot;applicationsSubmitted&quot;:&quot;16&quot;}]"/>
    <x v="16"/>
  </r>
  <r>
    <s v="Data Pull 09-28-2022.xlsx"/>
    <n v="9038"/>
    <x v="0"/>
    <d v="2022-02-12T02:31:56"/>
    <s v="Board of State and Community Corrections"/>
    <x v="0"/>
    <s v="No"/>
    <s v="Disadvantaged Communities; Employment, Labor &amp; Training; Food &amp; Nutrition; Health &amp; Human Services; Housing, Community and Economic Development"/>
    <x v="8"/>
    <x v="1"/>
    <s v="Not Required"/>
    <n v="63650000"/>
    <s v="Dependant on number of submissions received, application process, etc."/>
    <s v="Between $1 and $2,750,000"/>
    <s v="range"/>
    <s v="Reimbursement(s)"/>
    <d v="2022-02-11T08:00:00"/>
    <d v="2022-04-08T17:00:00"/>
    <s v="10/1/22-4/30/26"/>
    <n v="44812"/>
    <s v="[{&quot;fiscalYear&quot;:&quot;&quot;,&quot;applicationsSubmitted&quot;:&quot;163&quot;}]"/>
    <x v="17"/>
  </r>
  <r>
    <s v="Data Pull 09-28-2022.xlsx"/>
    <n v="2064"/>
    <x v="0"/>
    <d v="2021-08-25T18:38:15"/>
    <s v="Coastal Commission"/>
    <x v="0"/>
    <s v="No"/>
    <s v="Disadvantaged Communities; Education; Environment &amp; Water"/>
    <x v="9"/>
    <x v="1"/>
    <s v="Not Required"/>
    <n v="1500000"/>
    <s v="Dependant on number of submissions received, application process, etc."/>
    <s v="Between $1 and $50,000"/>
    <s v="range"/>
    <s v="Reimbursement(s)"/>
    <d v="2021-08-25T07:00:00"/>
    <d v="2021-11-05T23:59:00"/>
    <s v="up to about 2 years"/>
    <n v="44593"/>
    <s v="[{&quot;fiscalYear&quot;:&quot;&quot;,&quot;applicationsSubmitted&quot;:&quot;168&quot;}]"/>
    <x v="18"/>
  </r>
  <r>
    <s v="Data Pull 09-28-2022.xlsx"/>
    <n v="8324"/>
    <x v="0"/>
    <d v="2022-01-03T17:59:28"/>
    <s v="Victim Compensation Board"/>
    <x v="0"/>
    <s v="No"/>
    <s v="Disadvantaged Communities; Health &amp; Human Services"/>
    <x v="2"/>
    <x v="1"/>
    <s v="Not Required"/>
    <n v="2000000"/>
    <s v="Dependant on number of submissions received, application process, etc."/>
    <s v="Dependant on number of submissions received, application process, etc."/>
    <s v="depends"/>
    <s v="Reimbursement(s)"/>
    <d v="2022-01-03T19:00:00"/>
    <d v="2022-02-02T14:00:00"/>
    <s v="7/1/2022 - 6/30/2024"/>
    <n v="44621"/>
    <s v="[{&quot;fiscalYear&quot;:&quot;&quot;,&quot;applicationsSubmitted&quot;:&quot;17&quot;}]"/>
    <x v="19"/>
  </r>
  <r>
    <s v="Data Pull 09-28-2022.xlsx"/>
    <n v="7712"/>
    <x v="0"/>
    <d v="2022-03-02T22:30:15"/>
    <s v="CA Energy Commission"/>
    <x v="0"/>
    <s v="No"/>
    <s v="Energy"/>
    <x v="5"/>
    <x v="1"/>
    <n v="0.3"/>
    <n v="19500000"/>
    <s v="Dependant on number of submissions received, application process, etc."/>
    <s v="Dependant on number of submissions received, application process, etc."/>
    <s v="depends"/>
    <s v="Reimbursement(s)"/>
    <d v="2021-11-22T08:00:00"/>
    <d v="2022-01-07T00:00:00"/>
    <s v="Until funds expire"/>
    <n v="44614"/>
    <s v="[{&quot;fiscalYear&quot;:&quot;&quot;,&quot;applicationsSubmitted&quot;:&quot;18&quot;}]"/>
    <x v="20"/>
  </r>
  <r>
    <s v="Data Pull 09-28-2022.xlsx"/>
    <n v="9104"/>
    <x v="0"/>
    <d v="2022-02-16T18:28:43"/>
    <s v="Department of Forestry and Fire Protection"/>
    <x v="0"/>
    <s v="No"/>
    <s v="Disaster Prevention &amp; Relief"/>
    <x v="5"/>
    <x v="2"/>
    <n v="0.5"/>
    <n v="1500000"/>
    <s v="Dependant on number of submissions received, application process, etc."/>
    <s v="Between $500 and $20,000"/>
    <s v="range"/>
    <s v="Reimbursement(s)"/>
    <d v="2022-02-16T18:00:00"/>
    <d v="2022-05-04T11:59:00"/>
    <s v="~11 months"/>
    <n v="44774"/>
    <s v="[{&quot;fiscalYear&quot;:&quot;&quot;,&quot;applicationsSubmitted&quot;:&quot;180&quot;}]"/>
    <x v="21"/>
  </r>
  <r>
    <s v="Data Pull 09-28-2022.xlsx"/>
    <n v="7039"/>
    <x v="0"/>
    <d v="2022-03-02T22:29:42"/>
    <s v="CA Energy Commission"/>
    <x v="0"/>
    <s v="No"/>
    <s v="Energy"/>
    <x v="5"/>
    <x v="1"/>
    <n v="0.05"/>
    <n v="6815000"/>
    <s v="Dependant on number of submissions received, application process, etc."/>
    <s v="Dependant on number of submissions received, application process, etc."/>
    <s v="depends"/>
    <s v="Reimbursement(s)"/>
    <d v="2021-10-01T07:00:00"/>
    <d v="2021-12-02T17:00:00"/>
    <s v="Until funds expire"/>
    <n v="44562"/>
    <s v="[{&quot;fiscalYear&quot;:&quot;&quot;,&quot;applicationsSubmitted&quot;:&quot;19&quot;}]"/>
    <x v="22"/>
  </r>
  <r>
    <s v="Data Pull 09-28-2022.xlsx"/>
    <n v="9674"/>
    <x v="0"/>
    <d v="2022-03-18T21:10:57"/>
    <s v="Sierra Nevada Conservancy"/>
    <x v="0"/>
    <s v="Yes"/>
    <s v="Disadvantaged Communities; Environment &amp; Water; Housing, Community and Economic Development; Parks &amp; Recreation"/>
    <x v="5"/>
    <x v="1"/>
    <s v="Not Required"/>
    <n v="6795000"/>
    <s v="Dependant on number of submissions received, application process, etc."/>
    <s v="Dependant on number of submissions received, application process, etc."/>
    <s v="depends"/>
    <s v="Advances &amp; Reimbursement(s)"/>
    <d v="2022-03-28T15:00:00"/>
    <d v="2022-05-06T12:00:00"/>
    <s v="Spent by: 01.01.28"/>
    <n v="44896"/>
    <s v="[{&quot;fiscalYear&quot;:&quot;&quot;,&quot;applicationsSubmitted&quot;:&quot;19&quot;}]"/>
    <x v="22"/>
  </r>
  <r>
    <s v="Data Pull 09-28-2022.xlsx"/>
    <n v="6640"/>
    <x v="0"/>
    <d v="2022-04-08T19:52:32"/>
    <s v="Department of Housing and Community Development"/>
    <x v="0"/>
    <s v="No"/>
    <s v="Housing, Community and Economic Development"/>
    <x v="0"/>
    <x v="2"/>
    <n v="1"/>
    <n v="12634701"/>
    <s v="Dependant on number of submissions received, application process, etc."/>
    <s v="Dependant on number of submissions received, application process, etc."/>
    <s v="depends"/>
    <s v="Advances &amp; Reimbursement(s)"/>
    <d v="2021-08-18T07:00:00"/>
    <d v="2021-10-29T00:00:00"/>
    <s v="24 months"/>
    <n v="44531"/>
    <s v="[{&quot;fiscalYear&quot;:&quot;&quot;,&quot;applicationsSubmitted&quot;:&quot;19&quot;}]"/>
    <x v="22"/>
  </r>
  <r>
    <s v="Data Pull 09-28-2022.xlsx"/>
    <n v="10427"/>
    <x v="0"/>
    <d v="2022-05-26T21:22:56"/>
    <s v="Department of Conservation"/>
    <x v="0"/>
    <s v="Yes"/>
    <s v="Agriculture; Environment &amp; Water"/>
    <x v="5"/>
    <x v="1"/>
    <n v="0.25"/>
    <n v="65417876"/>
    <s v="Dependant on number of submissions received, application process, etc."/>
    <s v="Dependant on number of submissions received, application process, etc."/>
    <s v="depends"/>
    <s v="Other"/>
    <d v="2021-04-29T07:00:00"/>
    <d v="2021-09-10T00:00:00"/>
    <s v="2 years"/>
    <n v="44516"/>
    <s v="[{&quot;fiscalYear&quot;:&quot;&quot;,&quot;applicationsSubmitted&quot;:&quot;19&quot;}]"/>
    <x v="22"/>
  </r>
  <r>
    <s v="Data Pull 09-28-2022.xlsx"/>
    <n v="9785"/>
    <x v="0"/>
    <d v="2022-04-01T18:29:57"/>
    <s v="Employment Development Department"/>
    <x v="0"/>
    <s v="Yes"/>
    <s v="Disadvantaged Communities; Employment, Labor &amp; Training; Housing, Community and Economic Development; Law, Justice, and Legal Services; Veterans &amp; Military"/>
    <x v="7"/>
    <x v="0"/>
    <s v="Not Required"/>
    <n v="1200000"/>
    <s v="Exactly 1"/>
    <n v="1200000"/>
    <s v="specified"/>
    <s v="Other"/>
    <d v="2022-03-28T07:00:00"/>
    <d v="2022-04-25T15:00:00"/>
    <s v="6/1/2022- 12/31/2023"/>
    <n v="44713"/>
    <s v="[{&quot;fiscalYear&quot;:&quot;&quot;,&quot;applicationsSubmitted&quot;:&quot;2&quot;}]"/>
    <x v="23"/>
  </r>
  <r>
    <s v="Data Pull 09-28-2022.xlsx"/>
    <n v="7012"/>
    <x v="0"/>
    <d v="2021-09-30T23:42:41"/>
    <s v="CA Department of Veterans Affairs"/>
    <x v="0"/>
    <s v="No"/>
    <s v="Disadvantaged Communities; Housing, Community and Economic Development; Veterans &amp; Military"/>
    <x v="8"/>
    <x v="1"/>
    <s v="Not Required"/>
    <n v="3000000"/>
    <s v="Exactly 1"/>
    <n v="3000000"/>
    <s v="specified"/>
    <s v="Reimbursement(s)"/>
    <d v="2021-10-01T19:00:00"/>
    <d v="2021-12-01T17:00:00"/>
    <s v="36 months"/>
    <n v="44592"/>
    <s v="[{&quot;fiscalYear&quot;:&quot;&quot;,&quot;applicationsSubmitted&quot;:&quot;2&quot;}]"/>
    <x v="23"/>
  </r>
  <r>
    <s v="Data Pull 09-28-2022.xlsx"/>
    <n v="8843"/>
    <x v="0"/>
    <d v="2022-02-03T17:48:48"/>
    <s v="CA State Library"/>
    <x v="0"/>
    <s v="No"/>
    <s v="Libraries and Arts"/>
    <x v="13"/>
    <x v="1"/>
    <s v="Not Required"/>
    <n v="3144000"/>
    <s v="Exactly 1"/>
    <n v="3144000"/>
    <s v="specified"/>
    <s v="Reimbursement(s)"/>
    <d v="2022-02-03T08:00:00"/>
    <d v="2022-03-04T17:00:00"/>
    <s v="Until June 30, 2025"/>
    <n v="44634"/>
    <s v="[{&quot;fiscalYear&quot;:&quot;&quot;,&quot;applicationsSubmitted&quot;:&quot;2&quot;}]"/>
    <x v="23"/>
  </r>
  <r>
    <s v="Data Pull 09-28-2022.xlsx"/>
    <n v="9839"/>
    <x v="0"/>
    <d v="2022-04-04T20:41:07"/>
    <s v="CA State Library"/>
    <x v="0"/>
    <s v="No"/>
    <s v="Education; Libraries and Arts"/>
    <x v="0"/>
    <x v="1"/>
    <s v="Not Required"/>
    <n v="6400000"/>
    <s v="Exactly 1"/>
    <n v="6399998"/>
    <s v="specified"/>
    <s v="Advance(s)"/>
    <d v="2022-04-04T21:00:00"/>
    <d v="2022-04-28T12:00:00"/>
    <s v="4/2022-6/30/2023"/>
    <n v="44693"/>
    <s v="[{&quot;fiscalYear&quot;:&quot;&quot;,&quot;applicationsSubmitted&quot;:&quot;2&quot;}]"/>
    <x v="23"/>
  </r>
  <r>
    <s v="Data Pull 09-28-2022.xlsx"/>
    <n v="8696"/>
    <x v="0"/>
    <d v="2022-01-27T17:03:35"/>
    <s v="Governor's Office of Emergency Services"/>
    <x v="0"/>
    <s v="No"/>
    <s v="Consumer Protection; Education; Law, Justice, and Legal Services"/>
    <x v="3"/>
    <x v="2"/>
    <s v="Not Required"/>
    <n v="400000"/>
    <s v="Dependant on number of submissions received, application process, etc."/>
    <s v="Between $0 and $200,000"/>
    <s v="range"/>
    <s v="Reimbursement(s)"/>
    <d v="2022-01-26T16:00:00"/>
    <d v="2022-03-23T17:00:00"/>
    <s v="06/01/22 - 05/31/23"/>
    <n v="44680"/>
    <s v="[{&quot;fiscalYear&quot;:&quot;&quot;,&quot;applicationsSubmitted&quot;:&quot;2&quot;}]"/>
    <x v="23"/>
  </r>
  <r>
    <s v="Data Pull 09-28-2022.xlsx"/>
    <n v="6802"/>
    <x v="0"/>
    <d v="2021-09-02T17:15:22"/>
    <s v="Department of Public Health"/>
    <x v="0"/>
    <s v="Yes"/>
    <s v="Health &amp; Human Services"/>
    <x v="0"/>
    <x v="1"/>
    <s v="Not Required"/>
    <n v="605000"/>
    <s v="Exactly 1"/>
    <s v="Between $1 and $605,000"/>
    <s v="range"/>
    <s v="Reimbursement(s)"/>
    <d v="2021-08-09T07:00:00"/>
    <d v="2021-10-06T17:00:00"/>
    <s v="1/1/2022-4/30/2023"/>
    <n v="44529"/>
    <s v="[{&quot;fiscalYear&quot;:&quot;&quot;,&quot;applicationsSubmitted&quot;:&quot;2&quot;}]"/>
    <x v="23"/>
  </r>
  <r>
    <s v="Data Pull 09-28-2022.xlsx"/>
    <n v="6646"/>
    <x v="0"/>
    <d v="2021-08-18T19:51:56"/>
    <s v="CA Department of Food and Agriculture"/>
    <x v="0"/>
    <s v="No"/>
    <s v="Agriculture; Disadvantaged Communities; Environment &amp; Water; Food &amp; Nutrition; Health &amp; Human Services; Science, Technology, and Research &amp; Development"/>
    <x v="2"/>
    <x v="1"/>
    <s v="Not Required"/>
    <n v="200000"/>
    <s v="Dependant on number of submissions received, application process, etc."/>
    <s v="Dependant on number of submissions received, application process, etc."/>
    <s v="depends"/>
    <s v="Reimbursement(s)"/>
    <d v="2021-08-18T07:00:00"/>
    <d v="2021-09-01T00:00:00"/>
    <s v="Two years"/>
    <n v="44484"/>
    <s v="[{&quot;fiscalYear&quot;:&quot;&quot;,&quot;applicationsSubmitted&quot;:&quot;2&quot;}]"/>
    <x v="23"/>
  </r>
  <r>
    <s v="Data Pull 09-28-2022.xlsx"/>
    <n v="8126"/>
    <x v="0"/>
    <d v="2022-02-18T01:45:02"/>
    <s v="CA Energy Commission"/>
    <x v="0"/>
    <s v="No"/>
    <s v="Energy"/>
    <x v="2"/>
    <x v="1"/>
    <n v="0.2"/>
    <n v="2000000"/>
    <s v="Dependant on number of submissions received, application process, etc."/>
    <s v="Dependant on number of submissions received, application process, etc."/>
    <s v="depends"/>
    <s v="Reimbursement(s)"/>
    <d v="2021-12-14T08:00:00"/>
    <d v="2022-03-08T23:59:00"/>
    <s v="Until funds expire"/>
    <s v="Week of April 4 2022"/>
    <s v="[{&quot;fiscalYear&quot;:&quot;&quot;,&quot;applicationsSubmitted&quot;:&quot;2&quot;}]"/>
    <x v="23"/>
  </r>
  <r>
    <s v="Data Pull 09-28-2022.xlsx"/>
    <n v="9920"/>
    <x v="0"/>
    <d v="2022-05-11T22:20:19"/>
    <s v="Department of Community Services and Development"/>
    <x v="0"/>
    <s v="No"/>
    <s v="Disadvantaged Communities; Energy; Health &amp; Human Services"/>
    <x v="8"/>
    <x v="1"/>
    <s v="Not Required"/>
    <n v="23370000"/>
    <s v="Dependant on number of submissions received, application process, etc."/>
    <s v="Dependant on number of submissions received, application process, etc."/>
    <s v="depends"/>
    <s v="Reimbursement(s)"/>
    <d v="2022-04-08T07:00:00"/>
    <d v="2022-05-17T17:00:00"/>
    <s v="7/1/2022 - 6/30/2024"/>
    <n v="44729"/>
    <s v="[{&quot;fiscalYear&quot;:&quot;&quot;,&quot;applicationsSubmitted&quot;:&quot;2&quot;}]"/>
    <x v="23"/>
  </r>
  <r>
    <s v="Data Pull 09-28-2022.xlsx"/>
    <n v="8351"/>
    <x v="0"/>
    <d v="2022-01-04T01:44:23"/>
    <s v="Department of Health Care Access and Information"/>
    <x v="0"/>
    <s v="No"/>
    <s v="Disadvantaged Communities; Education; Health &amp; Human Services"/>
    <x v="14"/>
    <x v="3"/>
    <s v="Not Required"/>
    <n v="500000"/>
    <s v="Dependant on number of submissions received, application process, etc."/>
    <s v="Dependant on number of submissions received, application process, etc."/>
    <s v="depends"/>
    <s v="Advance(s)"/>
    <d v="2022-01-04T01:00:00"/>
    <d v="2022-02-22T17:00:00"/>
    <s v="1 year"/>
    <n v="44652"/>
    <s v="[{&quot;fiscalYear&quot;:&quot;&quot;,&quot;applicationsSubmitted&quot;:&quot;20&quot;}]"/>
    <x v="24"/>
  </r>
  <r>
    <s v="Data Pull 09-28-2022.xlsx"/>
    <n v="6337"/>
    <x v="0"/>
    <d v="2021-09-07T17:29:42"/>
    <s v="CA Department of Food and Agriculture"/>
    <x v="0"/>
    <s v="No"/>
    <s v="Agriculture; Disadvantaged Communities; Education; Employment, Labor &amp; Training; Environment &amp; Water; Food &amp; Nutrition; Science, Technology, and Research &amp; Development"/>
    <x v="1"/>
    <x v="2"/>
    <s v="Not Required"/>
    <n v="22000000"/>
    <s v="Between 100000 and 500000"/>
    <s v="Dependant on number of submissions received, application process, etc."/>
    <s v="depends"/>
    <s v="Advances &amp; Reimbursement(s)"/>
    <d v="2021-09-07T07:00:00"/>
    <d v="2021-10-08T17:00:00"/>
    <s v="11/1/2022-04/30/2025"/>
    <s v="Fall 2022"/>
    <s v="[{&quot;fiscalYear&quot;:&quot;&quot;,&quot;applicationsSubmitted&quot;:&quot;200&quot;}]"/>
    <x v="25"/>
  </r>
  <r>
    <s v="Data Pull 09-28-2022.xlsx"/>
    <n v="8774"/>
    <x v="0"/>
    <d v="2022-02-23T00:02:05"/>
    <s v="Governor's Office of Planning and Research"/>
    <x v="0"/>
    <s v="Yes"/>
    <s v="Education"/>
    <x v="3"/>
    <x v="1"/>
    <s v="Not Required"/>
    <n v="3500000"/>
    <s v="Between 30 and 35"/>
    <n v="100000"/>
    <s v="specified"/>
    <s v="Advances &amp; Reimbursement(s)"/>
    <d v="2022-02-01T08:00:00"/>
    <d v="2022-03-07T17:00:00"/>
    <s v="12-24 months"/>
    <n v="44680"/>
    <s v="[{&quot;fiscalYear&quot;:&quot;&quot;,&quot;applicationsSubmitted&quot;:&quot;21&quot;}]"/>
    <x v="26"/>
  </r>
  <r>
    <s v="Data Pull 09-28-2022.xlsx"/>
    <n v="7111"/>
    <x v="0"/>
    <d v="2022-02-28T23:30:31"/>
    <s v="Governor's Office of Business and Economic Development"/>
    <x v="0"/>
    <s v="No"/>
    <s v="Disadvantaged Communities; Science, Technology, and Research &amp; Development"/>
    <x v="0"/>
    <x v="1"/>
    <s v="Not Required"/>
    <n v="2500000"/>
    <s v="Exactly 10"/>
    <n v="250000"/>
    <s v="specified"/>
    <s v="Reimbursement(s)"/>
    <d v="2021-10-11T07:00:00"/>
    <d v="2021-12-16T17:00:00"/>
    <s v="5 Years"/>
    <n v="44593"/>
    <s v="[{&quot;fiscalYear&quot;:&quot;&quot;,&quot;applicationsSubmitted&quot;:&quot;22&quot;}]"/>
    <x v="27"/>
  </r>
  <r>
    <s v="Data Pull 09-28-2022.xlsx"/>
    <n v="8462"/>
    <x v="0"/>
    <d v="2022-03-09T01:26:01"/>
    <s v="CA Department of Food and Agriculture"/>
    <x v="0"/>
    <s v="No"/>
    <s v="Animal Services"/>
    <x v="0"/>
    <x v="1"/>
    <s v="Not Required"/>
    <n v="488000"/>
    <s v="Dependant on number of submissions received, application process, etc."/>
    <s v="Between $25,000 and $50,000"/>
    <s v="range"/>
    <s v="Reimbursement(s)"/>
    <d v="2022-01-07T08:00:00"/>
    <d v="2022-01-28T05:00:00"/>
    <s v="12 months"/>
    <n v="44652"/>
    <s v="[{&quot;fiscalYear&quot;:&quot;&quot;,&quot;applicationsSubmitted&quot;:&quot;22&quot;}]"/>
    <x v="27"/>
  </r>
  <r>
    <s v="Data Pull 09-28-2022.xlsx"/>
    <n v="6769"/>
    <x v="0"/>
    <d v="2022-02-28T23:47:38"/>
    <s v="CA Energy Commission"/>
    <x v="0"/>
    <s v="No"/>
    <s v="Energy"/>
    <x v="12"/>
    <x v="1"/>
    <n v="0.5"/>
    <n v="6000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Until funds expire"/>
    <n v="44582"/>
    <s v="[{&quot;fiscalYear&quot;:&quot;&quot;,&quot;applicationsSubmitted&quot;:&quot;22&quot;}]"/>
    <x v="27"/>
  </r>
  <r>
    <s v="Data Pull 09-28-2022.xlsx"/>
    <n v="7144"/>
    <x v="0"/>
    <d v="2021-12-01T16:21:08"/>
    <s v="CA Department of Food and Agriculture"/>
    <x v="0"/>
    <s v="No"/>
    <s v="Agriculture; Environment &amp; Water; Food &amp; Nutrition; Science, Technology, and Research &amp; Development"/>
    <x v="9"/>
    <x v="3"/>
    <s v="Not Required"/>
    <n v="2500000"/>
    <s v="Dependant on number of submissions received, application process, etc."/>
    <s v="Dependant on number of submissions received, application process, etc."/>
    <s v="depends"/>
    <s v="Reimbursement(s)"/>
    <d v="2021-12-01T08:00:00"/>
    <d v="2022-01-31T00:00:00"/>
    <s v="Up to 3 years"/>
    <s v="Approx. May 15, 2022"/>
    <s v="[{&quot;fiscalYear&quot;:&quot;&quot;,&quot;applicationsSubmitted&quot;:&quot;23&quot;}]"/>
    <x v="28"/>
  </r>
  <r>
    <s v="Data Pull 09-28-2022.xlsx"/>
    <n v="8366"/>
    <x v="0"/>
    <d v="2022-01-04T02:06:31"/>
    <s v="Department of Health Care Access and Information"/>
    <x v="0"/>
    <s v="No"/>
    <s v="Disadvantaged Communities; Education; Health &amp; Human Services"/>
    <x v="14"/>
    <x v="1"/>
    <s v="Not Required"/>
    <n v="12000"/>
    <s v="Dependant on number of submissions received, application process, etc."/>
    <s v="Dependant on number of submissions received, application process, etc."/>
    <s v="depends"/>
    <s v="Advance(s)"/>
    <d v="2022-01-03T08:00:00"/>
    <d v="2022-02-22T17:00:00"/>
    <s v="1 year"/>
    <n v="44652"/>
    <s v="[{&quot;fiscalYear&quot;:&quot;&quot;,&quot;applicationsSubmitted&quot;:&quot;23&quot;}]"/>
    <x v="28"/>
  </r>
  <r>
    <s v="Data Pull 09-28-2022.xlsx"/>
    <n v="7574"/>
    <x v="0"/>
    <d v="2022-03-01T16:59:28"/>
    <s v="Department of Resources Recycling and Recovery"/>
    <x v="0"/>
    <s v="Yes"/>
    <s v="Disadvantaged Communities; Environment &amp; Water"/>
    <x v="6"/>
    <x v="1"/>
    <s v="Not Required"/>
    <n v="1250000"/>
    <s v="Dependant on number of submissions received, application process, etc."/>
    <s v="Dependant on number of submissions received, application process, etc."/>
    <s v="depends"/>
    <s v="Reimbursement(s)"/>
    <d v="2022-03-01T08:00:00"/>
    <d v="2022-04-05T11:59:00"/>
    <s v="NTP - 10/31/2024"/>
    <n v="44774"/>
    <s v="[{&quot;fiscalYear&quot;:&quot;&quot;,&quot;applicationsSubmitted&quot;:&quot;23&quot;}]"/>
    <x v="28"/>
  </r>
  <r>
    <s v="Data Pull 09-28-2022.xlsx"/>
    <n v="9845"/>
    <x v="0"/>
    <d v="2022-04-19T20:45:51"/>
    <s v="Department of Housing and Community Development"/>
    <x v="0"/>
    <s v="No"/>
    <s v="Housing, Community and Economic Development"/>
    <x v="5"/>
    <x v="1"/>
    <n v="0.5"/>
    <n v="57000000"/>
    <s v="Dependant on number of submissions received, application process, etc."/>
    <s v="Dependant on number of submissions received, application process, etc."/>
    <s v="depends"/>
    <s v="Advance(s)"/>
    <d v="2022-04-05T07:00:00"/>
    <d v="2022-05-25T16:00:00"/>
    <s v="expend by 2037"/>
    <n v="44805"/>
    <s v="[{&quot;fiscalYear&quot;:&quot;&quot;,&quot;applicationsSubmitted&quot;:&quot;23&quot;}]"/>
    <x v="28"/>
  </r>
  <r>
    <s v="Data Pull 09-28-2022.xlsx"/>
    <n v="6418"/>
    <x v="0"/>
    <d v="2021-09-09T22:48:23"/>
    <s v="Department of Pesticide Regulation"/>
    <x v="0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x v="2"/>
    <x v="1"/>
    <s v="Not Required"/>
    <n v="3750000"/>
    <s v="Between 1 and 30"/>
    <s v="Between $50,000 and $3,750,000"/>
    <s v="range"/>
    <s v="Reimbursement(s)"/>
    <d v="2021-09-09T07:00:00"/>
    <d v="2021-12-09T05:00:00"/>
    <s v="2.5years"/>
    <n v="44649"/>
    <s v="[{&quot;fiscalYear&quot;:&quot;&quot;,&quot;applicationsSubmitted&quot;:&quot;24&quot;}]"/>
    <x v="29"/>
  </r>
  <r>
    <s v="Data Pull 09-28-2022.xlsx"/>
    <n v="7003"/>
    <x v="0"/>
    <d v="2021-10-04T18:19:28"/>
    <s v="Governor's Office of Business and Economic Development"/>
    <x v="0"/>
    <s v="No"/>
    <s v="Housing, Community and Economic Development"/>
    <x v="3"/>
    <x v="1"/>
    <s v="Not Required"/>
    <n v="35000000"/>
    <s v="Dependant on number of submissions received, application process, etc."/>
    <s v="Dependant on number of submissions received, application process, etc."/>
    <s v="depends"/>
    <s v="Advance(s)"/>
    <d v="2021-10-04T07:00:00"/>
    <d v="2021-12-13T23:59:00"/>
    <s v="One year"/>
    <n v="44562"/>
    <s v="[{&quot;fiscalYear&quot;:&quot;&quot;,&quot;applicationsSubmitted&quot;:&quot;24&quot;}]"/>
    <x v="29"/>
  </r>
  <r>
    <s v="Data Pull 09-28-2022.xlsx"/>
    <n v="7829"/>
    <x v="0"/>
    <d v="2021-12-02T19:28:24"/>
    <s v="Department of Forestry and Fire Protection"/>
    <x v="0"/>
    <s v="No"/>
    <s v="Disadvantaged Communities; Disaster Prevention &amp; Relief; Education; Environment &amp; Water"/>
    <x v="5"/>
    <x v="1"/>
    <s v="Not Required"/>
    <n v="120000000"/>
    <s v="Dependant on number of submissions received, application process, etc."/>
    <s v="Dependant on number of submissions received, application process, etc."/>
    <s v="depends"/>
    <s v="Advances &amp; Reimbursement(s)"/>
    <d v="2021-12-08T14:00:00"/>
    <d v="2022-02-09T15:00:00"/>
    <n v="46096"/>
    <n v="44713"/>
    <s v="[{&quot;fiscalYear&quot;:&quot;&quot;,&quot;applicationsSubmitted&quot;:&quot;240&quot;}]"/>
    <x v="30"/>
  </r>
  <r>
    <s v="Data Pull 09-28-2022.xlsx"/>
    <n v="8465"/>
    <x v="0"/>
    <d v="2022-03-10T17:36:20"/>
    <s v="CA Department of Food and Agriculture"/>
    <x v="0"/>
    <s v="No"/>
    <s v="Health &amp; Human Services"/>
    <x v="0"/>
    <x v="1"/>
    <s v="Not Required"/>
    <n v="250000"/>
    <s v="Dependant on number of submissions received, application process, etc."/>
    <s v="Between $7,500 and $22,500"/>
    <s v="range"/>
    <s v="Advance(s)"/>
    <d v="2022-02-01T08:00:00"/>
    <d v="2022-02-28T05:00:00"/>
    <s v="12 months"/>
    <n v="44652"/>
    <s v="[{&quot;fiscalYear&quot;:&quot;&quot;,&quot;applicationsSubmitted&quot;:&quot;26&quot;}]"/>
    <x v="31"/>
  </r>
  <r>
    <s v="Data Pull 09-28-2022.xlsx"/>
    <n v="7108"/>
    <x v="0"/>
    <d v="2022-02-17T19:28:32"/>
    <s v="Governor's Office of Business and Economic Development"/>
    <x v="0"/>
    <s v="No"/>
    <s v="Disadvantaged Communities; Disaster Prevention &amp; Relief; Employment, Labor &amp; Training; Housing, Community and Economic Development"/>
    <x v="3"/>
    <x v="1"/>
    <s v="Not Required"/>
    <n v="50000000"/>
    <s v="Dependant on number of submissions received, application process, etc."/>
    <s v="Dependant on number of submissions received, application process, etc."/>
    <s v="depends"/>
    <s v="Advances &amp; Reimbursement(s)"/>
    <d v="2021-10-11T07:00:00"/>
    <d v="2021-11-30T17:00:00"/>
    <n v="44926"/>
    <n v="44552"/>
    <s v="[{&quot;fiscalYear&quot;:&quot;&quot;,&quot;applicationsSubmitted&quot;:&quot;26&quot;}]"/>
    <x v="31"/>
  </r>
  <r>
    <s v="Data Pull 09-28-2022.xlsx"/>
    <n v="7763"/>
    <x v="0"/>
    <d v="2022-02-18T01:47:21"/>
    <s v="CA Energy Commission"/>
    <x v="0"/>
    <s v="No"/>
    <s v="Energy"/>
    <x v="2"/>
    <x v="1"/>
    <n v="0.25"/>
    <n v="8500000"/>
    <s v="Dependant on number of submissions received, application process, etc."/>
    <s v="Dependant on number of submissions received, application process, etc."/>
    <s v="depends"/>
    <s v="Reimbursement(s)"/>
    <d v="2021-11-24T08:00:00"/>
    <d v="2022-02-18T23:59:00"/>
    <s v="Until funds expire"/>
    <n v="44683"/>
    <s v="[{&quot;fiscalYear&quot;:&quot;&quot;,&quot;applicationsSubmitted&quot;:&quot;26&quot;}]"/>
    <x v="31"/>
  </r>
  <r>
    <s v="Data Pull 09-28-2022.xlsx"/>
    <n v="9677"/>
    <x v="0"/>
    <d v="2022-03-18T17:16:03"/>
    <s v="Department of Parks and Recreation"/>
    <x v="0"/>
    <s v="No"/>
    <s v="Environment &amp; Water; Parks &amp; Recreation"/>
    <x v="3"/>
    <x v="1"/>
    <n v="0.1"/>
    <n v="2500000"/>
    <s v="Exactly 20"/>
    <s v="Dependant on number of submissions received, application process, etc."/>
    <s v="depends"/>
    <s v="Reimbursement(s)"/>
    <d v="2022-03-16T07:00:00"/>
    <d v="2022-04-29T17:00:00"/>
    <s v="20 months"/>
    <s v="August"/>
    <s v="[{&quot;fiscalYear&quot;:&quot;&quot;,&quot;applicationsSubmitted&quot;:&quot;26&quot;}]"/>
    <x v="31"/>
  </r>
  <r>
    <s v="Data Pull 09-28-2022.xlsx"/>
    <n v="6919"/>
    <x v="0"/>
    <d v="2022-02-07T18:01:49"/>
    <s v="CA State Library"/>
    <x v="0"/>
    <s v="No"/>
    <s v="Disadvantaged Communities; Libraries and Arts"/>
    <x v="3"/>
    <x v="1"/>
    <n v="0.5"/>
    <n v="439000000"/>
    <s v="Dependant on number of submissions received, application process, etc."/>
    <s v="Between $0 and $10,000,000"/>
    <s v="range"/>
    <s v="Advances &amp; Reimbursement(s)"/>
    <d v="2022-02-07T08:00:00"/>
    <d v="2022-03-21T12:00:00"/>
    <s v="Apr 2022 - Mar 2026"/>
    <s v="Spring 2022"/>
    <s v="[{&quot;fiscalYear&quot;:&quot;&quot;,&quot;applicationsSubmitted&quot;:&quot;278&quot;}]"/>
    <x v="32"/>
  </r>
  <r>
    <s v="Data Pull 09-28-2022.xlsx"/>
    <n v="6937"/>
    <x v="0"/>
    <d v="2021-10-05T23:38:35"/>
    <s v="CA State Library"/>
    <x v="0"/>
    <s v="No"/>
    <s v="Disadvantaged Communities; Disaster Prevention &amp; Relief; Education; Libraries and Arts"/>
    <x v="3"/>
    <x v="1"/>
    <n v="0.2"/>
    <n v="2700000"/>
    <s v="Dependant on number of submissions received, application process, etc."/>
    <s v="Between $50,000 and $250,000"/>
    <s v="range"/>
    <s v="Advance(s)"/>
    <d v="2021-09-20T07:00:00"/>
    <d v="2021-11-15T17:00:00"/>
    <s v="Jan, 2022-Mar, 2024"/>
    <s v="January, 2022"/>
    <s v="[{&quot;fiscalYear&quot;:&quot;&quot;,&quot;applicationsSubmitted&quot;:&quot;28&quot;}]"/>
    <x v="33"/>
  </r>
  <r>
    <s v="Data Pull 09-28-2022.xlsx"/>
    <n v="8123"/>
    <x v="0"/>
    <d v="2022-02-18T01:46:35"/>
    <s v="CA Energy Commission"/>
    <x v="0"/>
    <s v="No"/>
    <s v="Energy"/>
    <x v="2"/>
    <x v="1"/>
    <n v="0.2"/>
    <n v="4800000"/>
    <s v="Dependant on number of submissions received, application process, etc."/>
    <s v="Dependant on number of submissions received, application process, etc."/>
    <s v="depends"/>
    <s v="Reimbursement(s)"/>
    <d v="2021-12-14T08:00:00"/>
    <d v="2022-03-11T23:59:00"/>
    <s v="Until funds expire"/>
    <s v="Week of May 16, 2022"/>
    <s v="[{&quot;fiscalYear&quot;:&quot;&quot;,&quot;applicationsSubmitted&quot;:&quot;28&quot;}]"/>
    <x v="33"/>
  </r>
  <r>
    <s v="Data Pull 09-28-2022.xlsx"/>
    <n v="6574"/>
    <x v="0"/>
    <d v="2022-03-01T23:18:20"/>
    <s v="CA Department of Corrections and Rehabilitation"/>
    <x v="0"/>
    <s v="No"/>
    <s v="Law, Justice, and Legal Services"/>
    <x v="8"/>
    <x v="1"/>
    <s v="Not Required"/>
    <n v="2000000"/>
    <s v="Dependant on number of submissions received, application process, etc."/>
    <s v="Dependant on number of submissions received, application process, etc."/>
    <s v="depends"/>
    <s v="Advances &amp; Reimbursement(s)"/>
    <d v="2021-08-06T07:00:00"/>
    <d v="2021-09-20T17:00:00"/>
    <s v="24 months"/>
    <n v="44512"/>
    <s v="[{&quot;fiscalYear&quot;:&quot;&quot;,&quot;applicationsSubmitted&quot;:&quot;29&quot;}]"/>
    <x v="34"/>
  </r>
  <r>
    <s v="Data Pull 09-28-2022.xlsx"/>
    <n v="9671"/>
    <x v="0"/>
    <d v="2022-03-18T21:13:03"/>
    <s v="Sierra Nevada Conservancy"/>
    <x v="0"/>
    <s v="Yes"/>
    <s v="Disadvantaged Communities; Environment &amp; Water; Housing, Community and Economic Development; Parks &amp; Recreation"/>
    <x v="5"/>
    <x v="1"/>
    <s v="Not Required"/>
    <n v="3136200"/>
    <s v="Dependant on number of submissions received, application process, etc."/>
    <s v="Dependant on number of submissions received, application process, etc."/>
    <s v="depends"/>
    <s v="Advances &amp; Reimbursement(s)"/>
    <d v="2022-03-28T15:00:00"/>
    <d v="2022-05-06T12:00:00"/>
    <s v="Spent by: 01.01.28"/>
    <n v="44896"/>
    <s v="[{&quot;fiscalYear&quot;:&quot;&quot;,&quot;applicationsSubmitted&quot;:&quot;29&quot;}]"/>
    <x v="34"/>
  </r>
  <r>
    <s v="Data Pull 09-28-2022.xlsx"/>
    <n v="7319"/>
    <x v="0"/>
    <d v="2021-10-27T17:28:00"/>
    <s v="CA Department of Food and Agriculture"/>
    <x v="0"/>
    <s v="No"/>
    <s v="Agriculture"/>
    <x v="0"/>
    <x v="1"/>
    <s v="Not Required"/>
    <n v="4000000"/>
    <s v="Between 15 and 30"/>
    <s v="Between $0 and $120,000"/>
    <s v="range"/>
    <s v="Reimbursement(s)"/>
    <d v="2021-10-27T07:00:00"/>
    <d v="2021-11-24T17:00:00"/>
    <s v="4 years"/>
    <n v="44531"/>
    <s v="[{&quot;fiscalYear&quot;:&quot;&quot;,&quot;applicationsSubmitted&quot;:&quot;3&quot;}]"/>
    <x v="35"/>
  </r>
  <r>
    <s v="Data Pull 09-28-2022.xlsx"/>
    <n v="7424"/>
    <x v="0"/>
    <d v="2021-11-02T18:02:37"/>
    <s v="Department of Resources Recycling and Recovery"/>
    <x v="0"/>
    <s v="Yes"/>
    <s v="Environment &amp; Water"/>
    <x v="3"/>
    <x v="1"/>
    <n v="1"/>
    <n v="1500000"/>
    <s v="Dependant on number of submissions received, application process, etc."/>
    <s v="Between $0 and $750,000"/>
    <s v="range"/>
    <s v="Reimbursement(s)"/>
    <d v="2021-11-02T07:00:00"/>
    <d v="2022-02-01T23:59:00"/>
    <s v="1/1/2022 - 6/30/2024"/>
    <n v="44896"/>
    <s v="[{&quot;fiscalYear&quot;:&quot;&quot;,&quot;applicationsSubmitted&quot;:&quot;3&quot;}]"/>
    <x v="35"/>
  </r>
  <r>
    <s v="Data Pull 09-28-2022.xlsx"/>
    <n v="7739"/>
    <x v="0"/>
    <d v="2021-11-23T22:33:55"/>
    <s v="Department of Housing and Community Development"/>
    <x v="0"/>
    <s v="No"/>
    <s v="Housing, Community and Economic Development"/>
    <x v="8"/>
    <x v="2"/>
    <s v="Not Required"/>
    <n v="3000000"/>
    <s v="Dependant on number of submissions received, application process, etc."/>
    <s v="Dependant on number of submissions received, application process, etc."/>
    <s v="depends"/>
    <s v="Reimbursement(s)"/>
    <d v="2021-11-23T08:00:00"/>
    <d v="2021-12-14T00:00:00"/>
    <s v="36 Months"/>
    <s v="March, 2022"/>
    <s v="[{&quot;fiscalYear&quot;:&quot;&quot;,&quot;applicationsSubmitted&quot;:&quot;3&quot;}]"/>
    <x v="35"/>
  </r>
  <r>
    <s v="Data Pull 09-28-2022.xlsx"/>
    <n v="7880"/>
    <x v="0"/>
    <d v="2021-12-29T00:44:42"/>
    <s v="California Highway Patrol"/>
    <x v="0"/>
    <s v="No"/>
    <s v="Education; Law, Justice, and Legal Services"/>
    <x v="3"/>
    <x v="1"/>
    <s v="Not Required"/>
    <n v="2000000"/>
    <s v="Dependant on number of submissions received, application process, etc."/>
    <s v="Dependant on number of submissions received, application process, etc."/>
    <s v="depends"/>
    <s v="Reimbursement(s)"/>
    <d v="2022-01-07T08:00:00"/>
    <d v="2022-02-23T17:00:00"/>
    <s v="7/1/2022-6/30/2023"/>
    <s v="May - June 2022"/>
    <s v="[{&quot;fiscalYear&quot;:&quot;&quot;,&quot;applicationsSubmitted&quot;:&quot;3&quot;}]"/>
    <x v="35"/>
  </r>
  <r>
    <s v="Data Pull 09-28-2022.xlsx"/>
    <n v="7709"/>
    <x v="0"/>
    <d v="2022-02-18T01:48:05"/>
    <s v="CA Energy Commission"/>
    <x v="0"/>
    <s v="No"/>
    <s v="Energy"/>
    <x v="2"/>
    <x v="1"/>
    <s v="Not Required"/>
    <n v="1500000"/>
    <s v="Dependant on number of submissions received, application process, etc."/>
    <s v="Dependant on number of submissions received, application process, etc."/>
    <s v="depends"/>
    <s v="Reimbursement(s)"/>
    <d v="2021-11-22T08:00:00"/>
    <d v="2022-02-25T23:59:00"/>
    <s v="Until funds expire"/>
    <n v="44660"/>
    <s v="[{&quot;fiscalYear&quot;:&quot;&quot;,&quot;applicationsSubmitted&quot;:&quot;3&quot;}]"/>
    <x v="35"/>
  </r>
  <r>
    <s v="Data Pull 09-28-2022.xlsx"/>
    <n v="10433"/>
    <x v="0"/>
    <d v="2022-05-26T21:24:01"/>
    <s v="Department of Conservation"/>
    <x v="0"/>
    <s v="No"/>
    <s v="Agriculture; Environment &amp; Water"/>
    <x v="5"/>
    <x v="1"/>
    <n v="0.1"/>
    <n v="571487"/>
    <s v="Dependant on number of submissions received, application process, etc."/>
    <s v="Dependant on number of submissions received, application process, etc."/>
    <s v="depends"/>
    <s v="Reimbursement(s)"/>
    <d v="2021-04-28T07:00:00"/>
    <d v="2021-09-10T00:00:00"/>
    <s v="2 years"/>
    <n v="44516"/>
    <s v="[{&quot;fiscalYear&quot;:&quot;&quot;,&quot;applicationsSubmitted&quot;:&quot;3&quot;}]"/>
    <x v="35"/>
  </r>
  <r>
    <s v="Data Pull 09-28-2022.xlsx"/>
    <n v="9680"/>
    <x v="0"/>
    <d v="2022-03-18T17:16:40"/>
    <s v="Department of Parks and Recreation"/>
    <x v="0"/>
    <s v="No"/>
    <s v="Environment &amp; Water; Parks &amp; Recreation"/>
    <x v="3"/>
    <x v="2"/>
    <s v="Not Required"/>
    <n v="1000000"/>
    <s v="Exactly 20"/>
    <s v="Between $0 and $120,000"/>
    <s v="range"/>
    <s v="Reimbursement(s)"/>
    <d v="2022-03-16T07:00:00"/>
    <d v="2022-04-29T17:00:00"/>
    <s v="1 Year"/>
    <s v="August"/>
    <s v="[{&quot;fiscalYear&quot;:&quot;&quot;,&quot;applicationsSubmitted&quot;:&quot;30&quot;}]"/>
    <x v="36"/>
  </r>
  <r>
    <s v="Data Pull 09-28-2022.xlsx"/>
    <n v="9053"/>
    <x v="0"/>
    <d v="2022-02-15T03:39:18"/>
    <s v="Board of State and Community Corrections"/>
    <x v="0"/>
    <s v="No"/>
    <s v="Disadvantaged Communities; Employment, Labor &amp; Training; Health &amp; Human Services; Housing, Community and Economic Development; Law, Justice, and Legal Services"/>
    <x v="6"/>
    <x v="1"/>
    <n v="0.01"/>
    <n v="143436700"/>
    <s v="Dependant on number of submissions received, application process, etc."/>
    <s v="Between $1 and $20,000,000"/>
    <s v="range"/>
    <s v="Reimbursement(s)"/>
    <d v="2022-02-14T08:00:00"/>
    <d v="2022-05-02T17:00:00"/>
    <s v="9/1/22-6/1/26"/>
    <n v="44756"/>
    <s v="[{&quot;fiscalYear&quot;:&quot;&quot;,&quot;applicationsSubmitted&quot;:&quot;30&quot;}]"/>
    <x v="36"/>
  </r>
  <r>
    <s v="Data Pull 09-28-2022.xlsx"/>
    <n v="6148"/>
    <x v="0"/>
    <d v="2021-12-31T17:44:55"/>
    <s v="Sierra Nevada Conservancy"/>
    <x v="0"/>
    <s v="No"/>
    <s v="Disadvantaged Communities; Disaster Prevention &amp; Relief; Environment &amp; Water"/>
    <x v="5"/>
    <x v="1"/>
    <s v="Not Required"/>
    <n v="25000000"/>
    <s v="Dependant on number of submissions received, application process, etc."/>
    <s v="Dependant on number of submissions received, application process, etc."/>
    <s v="depends"/>
    <s v="Advances &amp; Reimbursement(s)"/>
    <d v="2022-01-03T08:00:00"/>
    <d v="2022-01-31T00:00:00"/>
    <s v="Spent by: 01/01/2028"/>
    <n v="44713"/>
    <s v="[{&quot;fiscalYear&quot;:&quot;&quot;,&quot;applicationsSubmitted&quot;:&quot;30&quot;}]"/>
    <x v="36"/>
  </r>
  <r>
    <s v="Data Pull 09-28-2022.xlsx"/>
    <n v="6625"/>
    <x v="0"/>
    <d v="2022-03-02T22:33:28"/>
    <s v="Governor's Office of Emergency Services"/>
    <x v="0"/>
    <s v="No"/>
    <s v="Disadvantaged Communities; Disaster Prevention &amp; Relief; Health &amp; Human Services; Housing, Community and Economic Development"/>
    <x v="8"/>
    <x v="1"/>
    <s v="Not Required"/>
    <n v="38000000"/>
    <s v="Between 1 and 12"/>
    <s v="Between $2,250,000 and $5,000,000"/>
    <s v="range"/>
    <s v="Reimbursement(s)"/>
    <d v="2021-08-17T07:00:00"/>
    <d v="2021-10-18T17:00:00"/>
    <s v="01/01/22 - 12/31/26"/>
    <n v="44545"/>
    <s v="[{&quot;fiscalYear&quot;:&quot;&quot;,&quot;applicationsSubmitted&quot;:&quot;31&quot;}]"/>
    <x v="37"/>
  </r>
  <r>
    <s v="Data Pull 09-28-2022.xlsx"/>
    <n v="7132"/>
    <x v="0"/>
    <d v="2021-10-13T22:31:01"/>
    <s v="CA State Library"/>
    <x v="0"/>
    <s v="No"/>
    <s v="Libraries and Arts"/>
    <x v="3"/>
    <x v="2"/>
    <s v="Not Required"/>
    <n v="400000"/>
    <s v="Dependant on number of submissions received, application process, etc."/>
    <s v="Between $5,000 and $20,000"/>
    <s v="range"/>
    <s v="Advances &amp; Reimbursement(s)"/>
    <d v="2021-10-13T07:00:00"/>
    <d v="2021-11-04T17:00:00"/>
    <s v="12/2021-8/2022"/>
    <n v="44531"/>
    <s v="[{&quot;fiscalYear&quot;:&quot;&quot;,&quot;applicationsSubmitted&quot;:&quot;31&quot;}]"/>
    <x v="37"/>
  </r>
  <r>
    <s v="Data Pull 09-28-2022.xlsx"/>
    <n v="7676"/>
    <x v="0"/>
    <d v="2021-11-19T16:03:32"/>
    <s v="Department of Resources Recycling and Recovery"/>
    <x v="0"/>
    <s v="No"/>
    <s v="Environment &amp; Water"/>
    <x v="3"/>
    <x v="1"/>
    <s v="Not Required"/>
    <n v="6050000"/>
    <s v="Dependant on number of submissions received, application process, etc."/>
    <s v="Dependant on number of submissions received, application process, etc."/>
    <s v="depends"/>
    <s v="Reimbursement(s)"/>
    <d v="2021-11-19T08:00:00"/>
    <d v="2022-01-13T23:59:00"/>
    <s v="6/30/22 - 6/29/23"/>
    <n v="44652"/>
    <s v="[{&quot;fiscalYear&quot;:&quot;&quot;,&quot;applicationsSubmitted&quot;:&quot;31&quot;}]"/>
    <x v="37"/>
  </r>
  <r>
    <s v="Data Pull 09-28-2022.xlsx"/>
    <n v="7877"/>
    <x v="0"/>
    <d v="2021-12-29T00:45:38"/>
    <s v="California Highway Patrol"/>
    <x v="0"/>
    <s v="No"/>
    <s v="Law, Justice, and Legal Services"/>
    <x v="3"/>
    <x v="1"/>
    <s v="Not Required"/>
    <n v="12000000"/>
    <s v="Dependant on number of submissions received, application process, etc."/>
    <s v="Dependant on number of submissions received, application process, etc."/>
    <s v="depends"/>
    <s v="Reimbursement(s)"/>
    <d v="2022-01-07T08:00:00"/>
    <d v="2022-02-23T17:00:00"/>
    <s v="7/1/2022-6/30/2023"/>
    <s v="May - June 2022"/>
    <s v="[{&quot;fiscalYear&quot;:&quot;&quot;,&quot;applicationsSubmitted&quot;:&quot;31&quot;}]"/>
    <x v="37"/>
  </r>
  <r>
    <s v="Data Pull 09-28-2022.xlsx"/>
    <n v="9341"/>
    <x v="0"/>
    <d v="2022-04-19T20:42:21"/>
    <s v="Department of Housing and Community Development"/>
    <x v="1"/>
    <s v="No"/>
    <s v="Housing, Community and Economic Development"/>
    <x v="2"/>
    <x v="1"/>
    <s v="Not Required"/>
    <n v="800000000"/>
    <s v="Dependant on number of submissions received, application process, etc."/>
    <s v="Dependant on number of submissions received, application process, etc."/>
    <s v="depends"/>
    <s v="Advance(s)"/>
    <d v="2022-03-03T08:00:00"/>
    <d v="2022-04-08T00:00:00"/>
    <s v="See STD Agreement"/>
    <s v="June 20, 2022."/>
    <s v="[{&quot;fiscalYear&quot;:&quot;&quot;,&quot;applicationsSubmitted&quot;:&quot;31&quot;}]"/>
    <x v="37"/>
  </r>
  <r>
    <s v="Data Pull 09-28-2022.xlsx"/>
    <n v="9371"/>
    <x v="0"/>
    <d v="2022-03-04T00:46:15"/>
    <s v="CA Business, Consumer Services, and Housing Agency"/>
    <x v="0"/>
    <s v="No"/>
    <s v="Disadvantaged Communities; Health &amp; Human Services; Housing, Community and Economic Development"/>
    <x v="3"/>
    <x v="1"/>
    <s v="Not Required"/>
    <n v="15000000"/>
    <s v="Dependant on number of submissions received, application process, etc."/>
    <s v="Dependant on number of submissions received, application process, etc."/>
    <s v="depends"/>
    <s v="Advance(s)"/>
    <d v="2022-03-03T08:00:00"/>
    <d v="2022-04-30T17:00:00"/>
    <n v="46203"/>
    <n v="44741"/>
    <s v="[{&quot;fiscalYear&quot;:&quot;&quot;,&quot;applicationsSubmitted&quot;:&quot;32&quot;}]"/>
    <x v="38"/>
  </r>
  <r>
    <s v="Data Pull 09-28-2022.xlsx"/>
    <n v="9731"/>
    <x v="0"/>
    <d v="2022-03-18T19:31:09"/>
    <s v="CA Volunteers"/>
    <x v="0"/>
    <s v="No"/>
    <s v="Disadvantaged Communities; Disaster Prevention &amp; Relief; Education; Environment &amp; Water; Food &amp; Nutrition; Health &amp; Human Services"/>
    <x v="3"/>
    <x v="0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2-03-18T07:00:00"/>
    <d v="2022-03-19T17:00:00"/>
    <s v="2022-2023"/>
    <s v="Spring 2022"/>
    <s v="[{&quot;fiscalYear&quot;:&quot;&quot;,&quot;applicationsSubmitted&quot;:&quot;33&quot;}]"/>
    <x v="39"/>
  </r>
  <r>
    <s v="Data Pull 09-28-2022.xlsx"/>
    <n v="6247"/>
    <x v="0"/>
    <d v="2021-08-30T17:55:43"/>
    <s v="Department of Fish and Wildlife"/>
    <x v="0"/>
    <s v="No"/>
    <s v="Environment &amp; Water"/>
    <x v="9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1-08-30T17:00:00"/>
    <d v="2021-09-30T15:00:00"/>
    <s v="3 years"/>
    <n v="44562"/>
    <s v="[{&quot;fiscalYear&quot;:&quot;&quot;,&quot;applicationsSubmitted&quot;:&quot;34&quot;}]"/>
    <x v="40"/>
  </r>
  <r>
    <s v="Data Pull 09-28-2022.xlsx"/>
    <n v="8666"/>
    <x v="0"/>
    <d v="2022-03-08T23:34:13"/>
    <s v="Governor's Office of Emergency Services"/>
    <x v="0"/>
    <s v="No"/>
    <s v="Disaster Prevention &amp; Relief"/>
    <x v="0"/>
    <x v="1"/>
    <s v="Not Required"/>
    <n v="500000"/>
    <s v="Dependant on number of submissions received, application process, etc."/>
    <s v="Dependant on number of submissions received, application process, etc."/>
    <s v="depends"/>
    <s v="Advances &amp; Reimbursement(s)"/>
    <d v="2022-01-25T16:00:00"/>
    <d v="2022-03-15T17:00:00"/>
    <s v="06/01/22 - 12/31/23"/>
    <n v="44743"/>
    <s v="[{&quot;fiscalYear&quot;:&quot;&quot;,&quot;applicationsSubmitted&quot;:&quot;34&quot;}]"/>
    <x v="40"/>
  </r>
  <r>
    <s v="Data Pull 09-28-2022.xlsx"/>
    <n v="7060"/>
    <x v="0"/>
    <d v="2021-10-05T00:32:23"/>
    <s v="Board of State and Community Corrections"/>
    <x v="0"/>
    <s v="No"/>
    <s v="Disadvantaged Communities; Law, Justice, and Legal Services"/>
    <x v="3"/>
    <x v="1"/>
    <s v="Not Required"/>
    <n v="148500000"/>
    <s v="Between 0 and 58"/>
    <s v="Between $1,528 and $12,720,246"/>
    <s v="range"/>
    <s v="Advance(s)"/>
    <d v="2021-10-05T01:00:00"/>
    <d v="2022-01-14T17:00:00"/>
    <s v="3/1/2022 - 3/1/2025"/>
    <n v="44602"/>
    <s v="[{&quot;fiscalYear&quot;:&quot;&quot;,&quot;applicationsSubmitted&quot;:&quot;35&quot;}]"/>
    <x v="41"/>
  </r>
  <r>
    <s v="Data Pull 09-28-2022.xlsx"/>
    <n v="8222"/>
    <x v="0"/>
    <d v="2022-02-15T17:51:23"/>
    <s v="Department of Forestry and Fire Protection"/>
    <x v="0"/>
    <s v="No"/>
    <s v="Environment &amp; Water"/>
    <x v="2"/>
    <x v="1"/>
    <s v="Not Required"/>
    <n v="120000000"/>
    <s v="Dependant on number of submissions received, application process, etc."/>
    <s v="Between $750,000 and $5,000,000"/>
    <s v="range"/>
    <s v="Advances &amp; Reimbursement(s)"/>
    <d v="2022-01-03T08:00:00"/>
    <d v="2022-03-04T15:00:00"/>
    <s v="Proposals due 3/4/22"/>
    <s v="Spring 2022"/>
    <s v="[{&quot;fiscalYear&quot;:&quot;&quot;,&quot;applicationsSubmitted&quot;:&quot;35&quot;}]"/>
    <x v="41"/>
  </r>
  <r>
    <s v="Data Pull 09-28-2022.xlsx"/>
    <n v="4112"/>
    <x v="0"/>
    <d v="2021-10-04T18:31:38"/>
    <s v="Department of Water Resources"/>
    <x v="0"/>
    <s v="No"/>
    <s v="Disadvantaged Communities; Disaster Prevention &amp; Relief; Environment &amp; Water"/>
    <x v="5"/>
    <x v="1"/>
    <n v="0.25"/>
    <n v="50400000"/>
    <s v="Dependant on number of submissions received, application process, etc."/>
    <s v="Dependant on number of submissions received, application process, etc."/>
    <s v="depends"/>
    <s v="Reimbursement(s)"/>
    <d v="2021-09-27T07:00:00"/>
    <d v="2021-10-27T17:00:00"/>
    <n v="46203"/>
    <s v="Summer 2022"/>
    <s v="[{&quot;fiscalYear&quot;:&quot;&quot;,&quot;applicationsSubmitted&quot;:&quot;35&quot;}]"/>
    <x v="41"/>
  </r>
  <r>
    <s v="Data Pull 09-28-2022.xlsx"/>
    <n v="7153"/>
    <x v="0"/>
    <d v="2021-10-15T17:37:25"/>
    <s v="Governor's Office of Emergency Services"/>
    <x v="0"/>
    <s v="No"/>
    <s v="Consumer Protection; Disaster Prevention &amp; Relief"/>
    <x v="8"/>
    <x v="1"/>
    <s v="Not Required"/>
    <n v="47500000"/>
    <s v="Dependant on number of submissions received, application process, etc."/>
    <s v="Between $0 and $200,000"/>
    <s v="range"/>
    <s v="Advances &amp; Reimbursement(s)"/>
    <d v="2021-10-15T07:00:00"/>
    <d v="2021-11-19T17:00:00"/>
    <s v="01/01/22 - 12/31/23"/>
    <n v="44562"/>
    <s v="[{&quot;fiscalYear&quot;:&quot;&quot;,&quot;applicationsSubmitted&quot;:&quot;353&quot;}]"/>
    <x v="42"/>
  </r>
  <r>
    <s v="Data Pull 09-28-2022.xlsx"/>
    <n v="9413"/>
    <x v="0"/>
    <d v="2022-03-07T19:14:36"/>
    <s v="CA Volunteers"/>
    <x v="0"/>
    <s v="No"/>
    <s v="Disadvantaged Communities; Disaster Prevention &amp; Relief; Education; Environment &amp; Water; Health &amp; Human Services; Housing, Community and Economic Development; Veterans &amp; Military"/>
    <x v="5"/>
    <x v="0"/>
    <n v="0.24"/>
    <n v="27999997"/>
    <s v="Dependant on number of submissions received, application process, etc."/>
    <s v="Dependant on number of submissions received, application process, etc."/>
    <s v="depends"/>
    <s v="Reimbursement(s)"/>
    <d v="2022-03-07T08:00:00"/>
    <d v="2022-03-08T00:00:00"/>
    <s v="8/22 - 6/23"/>
    <s v="Spring 2022"/>
    <s v="[{&quot;fiscalYear&quot;:&quot;&quot;,&quot;applicationsSubmitted&quot;:&quot;36&quot;}]"/>
    <x v="43"/>
  </r>
  <r>
    <s v="Data Pull 09-28-2022.xlsx"/>
    <n v="6622"/>
    <x v="0"/>
    <d v="2021-08-17T22:52:14"/>
    <s v="Governor's Office of Emergency Services"/>
    <x v="0"/>
    <s v="Yes"/>
    <s v="Agriculture; Consumer Protection; Disadvantaged Communities; Disaster Prevention &amp; Relief; Energy; Environment &amp; Water; Health &amp; Human Services; Housing, Community and Economic Development; Parks &amp; Recreation; Transportation"/>
    <x v="1"/>
    <x v="2"/>
    <n v="0.25"/>
    <n v="1160000000"/>
    <s v="Dependant on number of submissions received, application process, etc."/>
    <s v="Dependant on number of submissions received, application process, etc."/>
    <s v="depends"/>
    <s v="Reimbursement(s)"/>
    <d v="2021-08-17T07:00:00"/>
    <d v="2021-12-01T23:59:00"/>
    <s v="36 Months"/>
    <s v="Approx August 2022"/>
    <s v="[{&quot;fiscalYear&quot;:&quot;&quot;,&quot;applicationsSubmitted&quot;:&quot;37&quot;}]"/>
    <x v="44"/>
  </r>
  <r>
    <s v="Data Pull 09-28-2022.xlsx"/>
    <n v="8639"/>
    <x v="0"/>
    <d v="2022-01-24T21:04:50"/>
    <s v="Commission on the Status of Women and Girls"/>
    <x v="0"/>
    <s v="No"/>
    <s v="Disadvantaged Communities; Employment, Labor &amp; Training; Housing, Community and Economic Development; Veterans &amp; Military"/>
    <x v="5"/>
    <x v="1"/>
    <s v="Not Required"/>
    <n v="5000000"/>
    <s v="Between 0 and 0"/>
    <s v="Between $25,000 and $250,000"/>
    <s v="range"/>
    <s v="Advance(s)"/>
    <d v="2022-01-24T11:00:00"/>
    <d v="2022-02-04T04:00:00"/>
    <s v="12 months"/>
    <n v="44621"/>
    <s v="[{&quot;fiscalYear&quot;:&quot;&quot;,&quot;applicationsSubmitted&quot;:&quot;373&quot;}]"/>
    <x v="45"/>
  </r>
  <r>
    <s v="Data Pull 09-28-2022.xlsx"/>
    <n v="6823"/>
    <x v="0"/>
    <d v="2021-09-03T23:03:20"/>
    <s v="Department of Parks and Recreation"/>
    <x v="0"/>
    <s v="No"/>
    <s v="Disadvantaged Communities; Education; Employment, Labor &amp; Training; Environment &amp; Water; Parks &amp; Recreation; Science, Technology, and Research &amp; Development"/>
    <x v="5"/>
    <x v="1"/>
    <s v="Not Required"/>
    <n v="57000000"/>
    <s v="Dependant on number of submissions received, application process, etc."/>
    <s v="Dependant on number of submissions received, application process, etc."/>
    <s v="depends"/>
    <s v="Advances &amp; Reimbursement(s)"/>
    <d v="2021-09-03T07:00:00"/>
    <d v="2021-10-08T16:59:00"/>
    <s v="Approx. 4 years."/>
    <s v="Spring 2022"/>
    <s v="[{&quot;fiscalYear&quot;:&quot;&quot;,&quot;applicationsSubmitted&quot;:&quot;386&quot;}]"/>
    <x v="46"/>
  </r>
  <r>
    <s v="Data Pull 09-28-2022.xlsx"/>
    <n v="6619"/>
    <x v="0"/>
    <d v="2021-08-16T18:39:55"/>
    <s v="Wildlife Conservation Board"/>
    <x v="0"/>
    <s v="Yes"/>
    <s v="Environment &amp; Water"/>
    <x v="0"/>
    <x v="1"/>
    <s v="Not Required"/>
    <n v="18000000"/>
    <s v="Dependant on number of submissions received, application process, etc."/>
    <s v="Dependant on number of submissions received, application process, etc."/>
    <s v="depends"/>
    <s v="Advances &amp; Reimbursement(s)"/>
    <d v="2021-08-16T07:00:00"/>
    <d v="2021-09-10T17:00:00"/>
    <n v="46112"/>
    <n v="44593"/>
    <s v="[{&quot;fiscalYear&quot;:&quot;&quot;,&quot;applicationsSubmitted&quot;:&quot;39&quot;}]"/>
    <x v="47"/>
  </r>
  <r>
    <s v="Data Pull 09-28-2022.xlsx"/>
    <n v="7301"/>
    <x v="0"/>
    <d v="2022-02-26T00:08:23"/>
    <s v="CA Business, Consumer Services, and Housing Agency"/>
    <x v="0"/>
    <s v="Yes"/>
    <s v="Disadvantaged Communities; Health &amp; Human Services; Housing, Community and Economic Development"/>
    <x v="3"/>
    <x v="1"/>
    <s v="Not Required"/>
    <n v="47000000"/>
    <s v="Dependant on number of submissions received, application process, etc."/>
    <s v="Dependant on number of submissions received, application process, etc."/>
    <s v="depends"/>
    <s v="Advance(s)"/>
    <d v="2021-10-29T07:00:00"/>
    <d v="2021-12-31T00:00:00"/>
    <s v="100% by 06/30/2024"/>
    <n v="44621"/>
    <s v="[{&quot;fiscalYear&quot;:&quot;&quot;,&quot;applicationsSubmitted&quot;:&quot;39&quot;}]"/>
    <x v="47"/>
  </r>
  <r>
    <s v="Data Pull 09-28-2022.xlsx"/>
    <n v="9833"/>
    <x v="0"/>
    <d v="2022-04-04T17:26:10"/>
    <s v="CA State Library"/>
    <x v="0"/>
    <s v="No"/>
    <s v="Education; Environment &amp; Water; Libraries and Arts; Parks &amp; Recreation"/>
    <x v="3"/>
    <x v="1"/>
    <s v="Not Required"/>
    <n v="750000"/>
    <s v="Dependant on number of submissions received, application process, etc."/>
    <s v="Dependant on number of submissions received, application process, etc."/>
    <s v="depends"/>
    <s v="Advance(s)"/>
    <d v="2022-04-04T21:00:00"/>
    <d v="2022-04-27T12:00:00"/>
    <n v="45473"/>
    <s v="Mid-May, 2022"/>
    <s v="[{&quot;fiscalYear&quot;:&quot;&quot;,&quot;applicationsSubmitted&quot;:&quot;39&quot;}]"/>
    <x v="47"/>
  </r>
  <r>
    <s v="Data Pull 09-28-2022.xlsx"/>
    <n v="7814"/>
    <x v="0"/>
    <d v="2021-12-01T01:47:30"/>
    <s v="Department of Social Services"/>
    <x v="0"/>
    <s v="No"/>
    <s v="Disadvantaged Communities; Education; Health &amp; Human Services"/>
    <x v="8"/>
    <x v="1"/>
    <s v="Not Required"/>
    <n v="3000000"/>
    <s v="Exactly 6"/>
    <s v="Between $50,000 and $3,000,000"/>
    <s v="range"/>
    <s v="Advances &amp; Reimbursement(s)"/>
    <d v="2021-11-30T08:00:00"/>
    <d v="2021-12-03T00:00:00"/>
    <s v="12/1/2021-3/30/2021"/>
    <n v="44543"/>
    <s v="[{&quot;fiscalYear&quot;:&quot;&quot;,&quot;applicationsSubmitted&quot;:&quot;4&quot;}]"/>
    <x v="48"/>
  </r>
  <r>
    <s v="Data Pull 09-28-2022.xlsx"/>
    <n v="6610"/>
    <x v="0"/>
    <d v="2021-11-17T23:35:11"/>
    <s v="Department of Housing and Community Development"/>
    <x v="2"/>
    <s v="No"/>
    <s v="Housing, Community and Economic Development"/>
    <x v="5"/>
    <x v="1"/>
    <s v="Not Required"/>
    <n v="103000000"/>
    <s v="Dependant on number of submissions received, application process, etc."/>
    <s v="Dependant on number of submissions received, application process, etc."/>
    <s v="depends"/>
    <s v="Advances &amp; Reimbursement(s)"/>
    <d v="2021-08-13T07:00:00"/>
    <d v="2021-11-18T00:00:00"/>
    <s v="See std agreement"/>
    <s v="See std agreement"/>
    <s v="[{&quot;fiscalYear&quot;:&quot;&quot;,&quot;applicationsSubmitted&quot;:&quot;40&quot;}]"/>
    <x v="49"/>
  </r>
  <r>
    <s v="Data Pull 09-28-2022.xlsx"/>
    <n v="8360"/>
    <x v="0"/>
    <d v="2022-01-04T02:02:38"/>
    <s v="Department of Health Care Access and Information"/>
    <x v="0"/>
    <s v="No"/>
    <s v="Disadvantaged Communities; Education; Health &amp; Human Services"/>
    <x v="14"/>
    <x v="1"/>
    <s v="Not Required"/>
    <n v="70000"/>
    <s v="Dependant on number of submissions received, application process, etc."/>
    <s v="Dependant on number of submissions received, application process, etc."/>
    <s v="depends"/>
    <s v="Advance(s)"/>
    <d v="2022-01-03T08:00:00"/>
    <d v="2022-02-22T17:00:00"/>
    <s v="1 year"/>
    <n v="44652"/>
    <s v="[{&quot;fiscalYear&quot;:&quot;&quot;,&quot;applicationsSubmitted&quot;:&quot;40&quot;}]"/>
    <x v="49"/>
  </r>
  <r>
    <s v="Data Pull 09-28-2022.xlsx"/>
    <n v="9728"/>
    <x v="0"/>
    <d v="2022-03-18T19:24:52"/>
    <s v="CA Volunteers"/>
    <x v="0"/>
    <s v="No"/>
    <s v="Employment, Labor &amp; Training"/>
    <x v="3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2-03-18T07:00:00"/>
    <d v="2022-03-19T17:00:00"/>
    <s v="Spring 22-June 2024"/>
    <s v="Spring 2022"/>
    <s v="[{&quot;fiscalYear&quot;:&quot;&quot;,&quot;applicationsSubmitted&quot;:&quot;40&quot;}]"/>
    <x v="49"/>
  </r>
  <r>
    <s v="Data Pull 09-28-2022.xlsx"/>
    <n v="7901"/>
    <x v="0"/>
    <d v="2022-03-21T20:28:43"/>
    <s v="Department of Parks and Recreation"/>
    <x v="0"/>
    <s v="No"/>
    <s v="Environment &amp; Water; Law, Justice, and Legal Services; Parks &amp; Recreation"/>
    <x v="3"/>
    <x v="1"/>
    <s v="Not Required"/>
    <n v="11500000"/>
    <s v="Exactly 40"/>
    <s v="Dependant on number of submissions received, application process, etc."/>
    <s v="depends"/>
    <s v="Reimbursement(s)"/>
    <d v="2021-12-09T08:00:00"/>
    <d v="2021-12-31T00:00:00"/>
    <s v="Continuous"/>
    <s v="Contingent"/>
    <s v="[{&quot;fiscalYear&quot;:&quot;&quot;,&quot;applicationsSubmitted&quot;:&quot;40&quot;}]"/>
    <x v="49"/>
  </r>
  <r>
    <s v="Data Pull 09-28-2022.xlsx"/>
    <n v="8576"/>
    <x v="0"/>
    <d v="2022-01-19T22:30:47"/>
    <s v="CA Arts Council"/>
    <x v="0"/>
    <s v="No"/>
    <s v="Agriculture; Disadvantaged Communities; Disaster Prevention &amp; Relief; Education; Employment, Labor &amp; Training; Environment &amp; Water; Food &amp; Nutrition; Health &amp; Human Services; Housing, Community and Economic Development; Law, Justice, and Legal Services; Libraries and Arts; Parks &amp; Recreation; Science, Technology, and Research &amp; Development; Transportation; Veterans &amp; Military"/>
    <x v="5"/>
    <x v="1"/>
    <s v="Not Required"/>
    <n v="4156514"/>
    <s v="Dependant on number of submissions received, application process, etc."/>
    <s v="Between $0 and $20,000"/>
    <s v="range"/>
    <s v="Advance(s)"/>
    <d v="2022-01-19T08:00:00"/>
    <d v="2022-03-09T23:59:00"/>
    <s v="7/1/22-6/30/23"/>
    <s v="Summer 2022"/>
    <s v="[{&quot;fiscalYear&quot;:&quot;&quot;,&quot;applicationsSubmitted&quot;:&quot;417&quot;}]"/>
    <x v="50"/>
  </r>
  <r>
    <s v="Data Pull 09-28-2022.xlsx"/>
    <n v="8567"/>
    <x v="0"/>
    <d v="2022-01-19T22:49:48"/>
    <s v="CA Arts Council"/>
    <x v="0"/>
    <s v="No"/>
    <s v="Disadvantaged Communities; Education; Employment, Labor &amp; Training; Health &amp; Human Services; Housing, Community and Economic Development; Law, Justice, and Legal Services; Libraries and Arts"/>
    <x v="5"/>
    <x v="1"/>
    <s v="Not Required"/>
    <n v="1165628"/>
    <s v="Dependant on number of submissions received, application process, etc."/>
    <s v="Between $0 and $50,000"/>
    <s v="range"/>
    <s v="Advance(s)"/>
    <d v="2022-01-19T08:00:00"/>
    <d v="2022-03-09T23:59:00"/>
    <s v="7/1/22-6/30/23"/>
    <s v="Summer 2022"/>
    <s v="[{&quot;fiscalYear&quot;:&quot;&quot;,&quot;applicationsSubmitted&quot;:&quot;42&quot;}]"/>
    <x v="51"/>
  </r>
  <r>
    <s v="Data Pull 09-28-2022.xlsx"/>
    <n v="7490"/>
    <x v="0"/>
    <d v="2021-11-05T19:31:03"/>
    <s v="Governor's Office of Emergency Services"/>
    <x v="0"/>
    <s v="No"/>
    <s v="Consumer Protection; Disadvantaged Communities; Employment, Labor &amp; Training; Health &amp; Human Services; Housing, Community and Economic Development"/>
    <x v="8"/>
    <x v="1"/>
    <s v="Not Required"/>
    <n v="20000000"/>
    <s v="Dependant on number of submissions received, application process, etc."/>
    <s v="Between $0 and $666,666"/>
    <s v="range"/>
    <s v="Reimbursement(s)"/>
    <d v="2021-11-05T07:00:00"/>
    <d v="2021-12-30T17:00:00"/>
    <s v="04/01/22 - 03/31/23"/>
    <n v="44593"/>
    <s v="[{&quot;fiscalYear&quot;:&quot;&quot;,&quot;applicationsSubmitted&quot;:&quot;43&quot;}]"/>
    <x v="52"/>
  </r>
  <r>
    <s v="Data Pull 09-28-2022.xlsx"/>
    <n v="6928"/>
    <x v="0"/>
    <d v="2021-09-21T22:34:31"/>
    <s v="Employment Development Department"/>
    <x v="0"/>
    <s v="Yes"/>
    <s v="Disadvantaged Communities; Disaster Prevention &amp; Relief; Education; Employment, Labor &amp; Training; Housing, Community and Economic Development; Law, Justice, and Legal Services; Veterans &amp; Military"/>
    <x v="1"/>
    <x v="0"/>
    <n v="0.4"/>
    <n v="11500000"/>
    <s v="Between 20 and 30"/>
    <s v="Dependant on number of submissions received, application process, etc."/>
    <s v="depends"/>
    <s v="Advance(s)"/>
    <d v="2021-09-16T07:00:00"/>
    <d v="2021-11-01T15:00:00"/>
    <s v="1/1/2022- 12/31/2024"/>
    <n v="44531"/>
    <s v="[{&quot;fiscalYear&quot;:&quot;&quot;,&quot;applicationsSubmitted&quot;:&quot;43&quot;}]"/>
    <x v="52"/>
  </r>
  <r>
    <s v="Data Pull 09-28-2022.xlsx"/>
    <n v="6469"/>
    <x v="0"/>
    <d v="2021-10-15T19:12:34"/>
    <s v="Department of Health Care Access and Information"/>
    <x v="1"/>
    <s v="No"/>
    <s v="Employment, Labor &amp; Training; Health &amp; Human Services"/>
    <x v="14"/>
    <x v="3"/>
    <s v="Not Required"/>
    <n v="1701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One month"/>
    <n v="44579"/>
    <s v="[{&quot;fiscalYear&quot;:&quot;&quot;,&quot;applicationsSubmitted&quot;:&quot;436&quot;}]"/>
    <x v="53"/>
  </r>
  <r>
    <s v="Data Pull 09-28-2022.xlsx"/>
    <n v="6406"/>
    <x v="0"/>
    <d v="2022-02-17T19:31:38"/>
    <s v="Governor's Office of Business and Economic Development"/>
    <x v="0"/>
    <s v="No"/>
    <s v="Housing, Community and Economic Development"/>
    <x v="0"/>
    <x v="1"/>
    <n v="1"/>
    <n v="17000000"/>
    <s v="Dependant on number of submissions received, application process, etc."/>
    <s v="Dependant on number of submissions received, application process, etc."/>
    <s v="depends"/>
    <s v="Reimbursement(s)"/>
    <d v="2021-07-20T07:00:00"/>
    <d v="2021-08-19T00:00:00"/>
    <s v="12 months"/>
    <n v="44449"/>
    <s v="[{&quot;fiscalYear&quot;:&quot;&quot;,&quot;applicationsSubmitted&quot;:&quot;44&quot;}]"/>
    <x v="54"/>
  </r>
  <r>
    <s v="Data Pull 09-28-2022.xlsx"/>
    <n v="8654"/>
    <x v="0"/>
    <d v="2022-03-08T23:34:58"/>
    <s v="Governor's Office of Emergency Services"/>
    <x v="0"/>
    <s v="No"/>
    <s v="Disaster Prevention &amp; Relief"/>
    <x v="15"/>
    <x v="1"/>
    <s v="Not Required"/>
    <n v="8000000"/>
    <s v="Dependant on number of submissions received, application process, etc."/>
    <s v="Dependant on number of submissions received, application process, etc."/>
    <s v="depends"/>
    <s v="Advances &amp; Reimbursement(s)"/>
    <d v="2022-01-25T16:00:00"/>
    <d v="2022-03-15T17:00:00"/>
    <s v="06/01/22 - 12/31/23"/>
    <n v="44743"/>
    <s v="[{&quot;fiscalYear&quot;:&quot;&quot;,&quot;applicationsSubmitted&quot;:&quot;44&quot;}]"/>
    <x v="54"/>
  </r>
  <r>
    <s v="Data Pull 09-28-2022.xlsx"/>
    <n v="6847"/>
    <x v="0"/>
    <d v="2021-09-09T16:43:50"/>
    <s v="Wildlife Conservation Board"/>
    <x v="0"/>
    <s v="No"/>
    <s v="Environment &amp; Water"/>
    <x v="0"/>
    <x v="1"/>
    <s v="Not Required"/>
    <n v="30000000"/>
    <s v="Dependant on number of submissions received, application process, etc."/>
    <s v="Dependant on number of submissions received, application process, etc."/>
    <s v="depends"/>
    <s v="Advances &amp; Reimbursement(s)"/>
    <d v="2021-09-08T07:00:00"/>
    <d v="2021-10-05T17:00:00"/>
    <n v="46112"/>
    <n v="44593"/>
    <s v="[{&quot;fiscalYear&quot;:&quot;&quot;,&quot;applicationsSubmitted&quot;:&quot;46&quot;}]"/>
    <x v="55"/>
  </r>
  <r>
    <s v="Data Pull 09-28-2022.xlsx"/>
    <n v="8336"/>
    <x v="0"/>
    <d v="2022-01-07T00:09:59"/>
    <s v="Department of Housing and Community Development"/>
    <x v="2"/>
    <s v="Yes"/>
    <s v="Housing, Community and Economic Development"/>
    <x v="2"/>
    <x v="2"/>
    <s v="Not Required"/>
    <n v="160000000"/>
    <s v="Between 10 and 20"/>
    <s v="Dependant on number of submissions received, application process, etc."/>
    <s v="depends"/>
    <s v="Reimbursement(s)"/>
    <d v="2022-01-03T08:00:00"/>
    <d v="2022-03-01T09:00:00"/>
    <s v="Varies"/>
    <s v="March, June 2022"/>
    <s v="[{&quot;fiscalYear&quot;:&quot;&quot;,&quot;applicationsSubmitted&quot;:&quot;47&quot;}]"/>
    <x v="56"/>
  </r>
  <r>
    <s v="Data Pull 09-28-2022.xlsx"/>
    <n v="6853"/>
    <x v="0"/>
    <d v="2021-09-09T19:22:17"/>
    <s v="Department of Parks and Recreation"/>
    <x v="0"/>
    <s v="No"/>
    <s v="Education; Environment &amp; Water; Parks &amp; Recreation"/>
    <x v="0"/>
    <x v="2"/>
    <s v="Not Required"/>
    <n v="1600000"/>
    <s v="Dependant on number of submissions received, application process, etc."/>
    <s v="Between $0 and $62,000"/>
    <s v="range"/>
    <s v="Reimbursement(s)"/>
    <d v="2021-09-10T07:00:00"/>
    <d v="2021-10-29T12:00:00"/>
    <s v="1 Year"/>
    <n v="44562"/>
    <s v="[{&quot;fiscalYear&quot;:&quot;&quot;,&quot;applicationsSubmitted&quot;:&quot;48&quot;}]"/>
    <x v="57"/>
  </r>
  <r>
    <s v="Data Pull 09-28-2022.xlsx"/>
    <n v="7033"/>
    <x v="0"/>
    <d v="2021-10-01T17:24:23"/>
    <s v="Governor's Office of Emergency Services"/>
    <x v="0"/>
    <s v="No"/>
    <s v="Disadvantaged Communities; Education; Health &amp; Human Services; Law, Justice, and Legal Services"/>
    <x v="3"/>
    <x v="1"/>
    <s v="Not Required"/>
    <n v="1100000"/>
    <s v="Dependant on number of submissions received, application process, etc."/>
    <s v="Between $0 and $220,000"/>
    <s v="range"/>
    <s v="Reimbursement(s)"/>
    <d v="2021-10-01T07:00:00"/>
    <d v="2022-01-26T17:00:00"/>
    <s v="04/01/22 - 03/31/24"/>
    <n v="44593"/>
    <s v="[{&quot;fiscalYear&quot;:&quot;&quot;,&quot;applicationsSubmitted&quot;:&quot;5&quot;}]"/>
    <x v="58"/>
  </r>
  <r>
    <s v="Data Pull 09-28-2022.xlsx"/>
    <n v="7559"/>
    <x v="0"/>
    <d v="2022-03-22T18:35:02"/>
    <s v="Department of Parks and Recreation"/>
    <x v="0"/>
    <s v="No"/>
    <s v="Environment &amp; Water; Parks &amp; Recreation"/>
    <x v="3"/>
    <x v="1"/>
    <n v="0.15"/>
    <n v="1500000"/>
    <s v="Exactly 2"/>
    <s v="Between $40,000 and $1,500,000"/>
    <s v="range"/>
    <s v="Reimbursement(s)"/>
    <d v="2021-11-10T08:00:00"/>
    <d v="2021-12-15T00:00:00"/>
    <s v="3 Years"/>
    <n v="45107"/>
    <s v="[{&quot;fiscalYear&quot;:&quot;&quot;,&quot;applicationsSubmitted&quot;:&quot;5&quot;}]"/>
    <x v="58"/>
  </r>
  <r>
    <s v="Data Pull 09-28-2022.xlsx"/>
    <n v="7751"/>
    <x v="0"/>
    <d v="2021-11-24T18:30:37"/>
    <s v="Department of Resources Recycling and Recovery"/>
    <x v="0"/>
    <s v="Yes"/>
    <s v="Agriculture; Disadvantaged Communities; Environment &amp; Water"/>
    <x v="6"/>
    <x v="1"/>
    <s v="Not Required"/>
    <n v="250000"/>
    <s v="Dependant on number of submissions received, application process, etc."/>
    <s v="Dependant on number of submissions received, application process, etc."/>
    <s v="depends"/>
    <s v="Reimbursement(s)"/>
    <d v="2021-11-24T08:00:00"/>
    <d v="2022-02-10T23:59:00"/>
    <s v="4/2022-3/14/2024"/>
    <n v="44652"/>
    <s v="[{&quot;fiscalYear&quot;:&quot;&quot;,&quot;applicationsSubmitted&quot;:&quot;5&quot;}]"/>
    <x v="58"/>
  </r>
  <r>
    <s v="Data Pull 09-28-2022.xlsx"/>
    <n v="6409"/>
    <x v="0"/>
    <d v="2022-02-26T00:10:16"/>
    <s v="Governor's Office of Business and Economic Development"/>
    <x v="0"/>
    <s v="No"/>
    <s v="Housing, Community and Economic Development"/>
    <x v="0"/>
    <x v="1"/>
    <n v="1"/>
    <n v="3000000"/>
    <s v="Exactly 5"/>
    <s v="Dependant on number of submissions received, application process, etc."/>
    <s v="depends"/>
    <s v="Reimbursement(s)"/>
    <d v="2021-07-20T07:00:00"/>
    <d v="2021-08-19T00:00:00"/>
    <s v="12 months"/>
    <n v="44449"/>
    <s v="[{&quot;fiscalYear&quot;:&quot;&quot;,&quot;applicationsSubmitted&quot;:&quot;5&quot;}]"/>
    <x v="58"/>
  </r>
  <r>
    <s v="Data Pull 09-28-2022.xlsx"/>
    <n v="8660"/>
    <x v="0"/>
    <d v="2022-03-08T23:35:55"/>
    <s v="Governor's Office of Emergency Services"/>
    <x v="0"/>
    <s v="No"/>
    <s v="Disadvantaged Communities; Disaster Prevention &amp; Relief"/>
    <x v="4"/>
    <x v="1"/>
    <s v="Not Required"/>
    <n v="1000000"/>
    <s v="Dependant on number of submissions received, application process, etc."/>
    <s v="Dependant on number of submissions received, application process, etc."/>
    <s v="depends"/>
    <s v="Advances &amp; Reimbursement(s)"/>
    <d v="2022-01-25T16:00:00"/>
    <d v="2022-03-15T17:00:00"/>
    <s v="06/01/22 - 12/31/23"/>
    <n v="44743"/>
    <s v="[{&quot;fiscalYear&quot;:&quot;&quot;,&quot;applicationsSubmitted&quot;:&quot;5&quot;}]"/>
    <x v="58"/>
  </r>
  <r>
    <s v="Data Pull 09-28-2022.xlsx"/>
    <n v="6577"/>
    <x v="0"/>
    <d v="2022-05-26T19:24:23"/>
    <s v="Department of Housing and Community Development"/>
    <x v="2"/>
    <s v="No"/>
    <s v="Housing, Community and Economic Development"/>
    <x v="5"/>
    <x v="1"/>
    <s v="Not Required"/>
    <n v="41000000"/>
    <s v="Dependant on number of submissions received, application process, etc."/>
    <s v="Dependant on number of submissions received, application process, etc."/>
    <s v="depends"/>
    <s v="Advances &amp; Reimbursement(s)"/>
    <d v="2021-08-06T07:00:00"/>
    <d v="2021-10-28T00:00:00"/>
    <s v="See std agreement"/>
    <n v="44593"/>
    <s v="[{&quot;fiscalYear&quot;:&quot;&quot;,&quot;applicationsSubmitted&quot;:&quot;5&quot;}]"/>
    <x v="58"/>
  </r>
  <r>
    <s v="Data Pull 09-28-2022.xlsx"/>
    <n v="8534"/>
    <x v="0"/>
    <d v="2022-03-03T18:23:02"/>
    <s v="Department of Fish and Wildlife"/>
    <x v="0"/>
    <s v="No"/>
    <s v="Education; Environment &amp; Water; Parks &amp; Recreation; Transportation"/>
    <x v="5"/>
    <x v="2"/>
    <s v="Not Required"/>
    <n v="14000000"/>
    <s v="Between 25 and 40"/>
    <s v="Dependant on number of submissions received, application process, etc."/>
    <s v="depends"/>
    <s v="Reimbursement(s)"/>
    <d v="2022-03-01T08:00:00"/>
    <d v="2022-04-15T15:00:00"/>
    <s v="until April 2027"/>
    <n v="44896"/>
    <s v="[{&quot;fiscalYear&quot;:&quot;&quot;,&quot;applicationsSubmitted&quot;:&quot;50&quot;}]"/>
    <x v="59"/>
  </r>
  <r>
    <s v="Data Pull 09-28-2022.xlsx"/>
    <n v="9386"/>
    <x v="0"/>
    <d v="2022-03-08T23:25:45"/>
    <s v="CA State Transportation Agency"/>
    <x v="0"/>
    <s v="No"/>
    <s v="Transportation"/>
    <x v="3"/>
    <x v="1"/>
    <s v="Not Required"/>
    <n v="5000000000"/>
    <s v="Dependant on number of submissions received, application process, etc."/>
    <s v="Dependant on number of submissions received, application process, etc."/>
    <s v="depends"/>
    <s v="Other"/>
    <d v="2021-11-20T01:00:00"/>
    <d v="2022-03-03T17:00:00"/>
    <s v="By 5pm on 3/3/22"/>
    <s v="June, 2022"/>
    <s v="[{&quot;fiscalYear&quot;:&quot;&quot;,&quot;applicationsSubmitted&quot;:&quot;50&quot;}]"/>
    <x v="59"/>
  </r>
  <r>
    <s v="Data Pull 09-28-2022.xlsx"/>
    <n v="8570"/>
    <x v="0"/>
    <d v="2022-01-19T22:38:41"/>
    <s v="CA Arts Council"/>
    <x v="0"/>
    <s v="No"/>
    <s v="Disadvantaged Communities; Education; Employment, Labor &amp; Training; Health &amp; Human Services; Housing, Community and Economic Development; Libraries and Arts"/>
    <x v="5"/>
    <x v="1"/>
    <n v="1"/>
    <n v="3180000"/>
    <s v="Dependant on number of submissions received, application process, etc."/>
    <s v="Between $0 and $65,000"/>
    <s v="range"/>
    <s v="Advance(s)"/>
    <d v="2022-01-19T08:00:00"/>
    <d v="2022-03-09T23:59:00"/>
    <s v="7/1/22-6/30/23"/>
    <s v="Summer 2022"/>
    <s v="[{&quot;fiscalYear&quot;:&quot;&quot;,&quot;applicationsSubmitted&quot;:&quot;51&quot;}]"/>
    <x v="60"/>
  </r>
  <r>
    <s v="Data Pull 09-28-2022.xlsx"/>
    <n v="7292"/>
    <x v="0"/>
    <d v="2021-11-17T21:45:16"/>
    <s v="Department of Housing and Community Development"/>
    <x v="1"/>
    <s v="No"/>
    <s v="Housing, Community and Economic Development"/>
    <x v="3"/>
    <x v="1"/>
    <s v="Not Required"/>
    <n v="19664680"/>
    <s v="Dependant on number of submissions received, application process, etc."/>
    <s v="Dependant on number of submissions received, application process, etc."/>
    <s v="depends"/>
    <s v="Advances &amp; Reimbursement(s)"/>
    <d v="2021-10-25T07:00:00"/>
    <d v="2022-01-19T00:00:00"/>
    <s v="see std agreement"/>
    <n v="44713"/>
    <s v="[{&quot;fiscalYear&quot;:&quot;&quot;,&quot;applicationsSubmitted&quot;:&quot;52&quot;}]"/>
    <x v="61"/>
  </r>
  <r>
    <s v="Data Pull 09-28-2022.xlsx"/>
    <n v="7808"/>
    <x v="0"/>
    <d v="2021-11-30T22:43:53"/>
    <s v="Department of Parks and Recreation"/>
    <x v="0"/>
    <s v="No"/>
    <s v="Parks &amp; Recreation"/>
    <x v="0"/>
    <x v="2"/>
    <n v="0.12"/>
    <n v="4680000"/>
    <s v="Dependant on number of submissions received, application process, etc."/>
    <s v="Dependant on number of submissions received, application process, etc."/>
    <s v="depends"/>
    <s v="Advances &amp; Reimbursement(s)"/>
    <d v="2021-11-30T08:00:00"/>
    <d v="2022-03-01T17:00:00"/>
    <s v="5 years"/>
    <s v="Autumn 2022"/>
    <s v="[{&quot;fiscalYear&quot;:&quot;&quot;,&quot;applicationsSubmitted&quot;:&quot;53&quot;}]"/>
    <x v="62"/>
  </r>
  <r>
    <s v="Data Pull 09-28-2022.xlsx"/>
    <n v="9779"/>
    <x v="0"/>
    <d v="2022-03-28T20:37:04"/>
    <s v="Governor's Office of Emergency Services"/>
    <x v="0"/>
    <s v="No"/>
    <s v="Consumer Protection; Disaster Prevention &amp; Relief; Health &amp; Human Services; Law, Justice, and Legal Services"/>
    <x v="0"/>
    <x v="2"/>
    <n v="0.2"/>
    <n v="9600000"/>
    <s v="Dependant on number of submissions received, application process, etc."/>
    <s v="Between $1 and $300,000"/>
    <s v="range"/>
    <s v="Reimbursement(s)"/>
    <d v="2022-03-28T15:00:00"/>
    <d v="2022-05-23T17:00:00"/>
    <s v="10/01/22 to 09/30/23"/>
    <n v="44743"/>
    <s v="[{&quot;fiscalYear&quot;:&quot;&quot;,&quot;applicationsSubmitted&quot;:&quot;54&quot;}]"/>
    <x v="63"/>
  </r>
  <r>
    <s v="Data Pull 09-28-2022.xlsx"/>
    <n v="6478"/>
    <x v="0"/>
    <d v="2021-10-15T19:13:47"/>
    <s v="Department of Health Care Access and Information"/>
    <x v="1"/>
    <s v="No"/>
    <s v="Employment, Labor &amp; Training; Health &amp; Human Services"/>
    <x v="14"/>
    <x v="3"/>
    <s v="Not Required"/>
    <n v="4720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One month"/>
    <n v="44579"/>
    <s v="[{&quot;fiscalYear&quot;:&quot;&quot;,&quot;applicationsSubmitted&quot;:&quot;55&quot;}]"/>
    <x v="64"/>
  </r>
  <r>
    <s v="Data Pull 09-28-2022.xlsx"/>
    <n v="6946"/>
    <x v="0"/>
    <d v="2021-09-20T22:52:51"/>
    <s v="Wildlife Conservation Board"/>
    <x v="0"/>
    <s v="Yes"/>
    <s v="Environment &amp; Water"/>
    <x v="5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1-09-20T07:00:00"/>
    <d v="2021-10-18T17:00:00"/>
    <n v="46477"/>
    <n v="44682"/>
    <s v="[{&quot;fiscalYear&quot;:&quot;&quot;,&quot;applicationsSubmitted&quot;:&quot;56&quot;}]"/>
    <x v="65"/>
  </r>
  <r>
    <s v="Data Pull 09-28-2022.xlsx"/>
    <n v="8663"/>
    <x v="0"/>
    <d v="2022-03-08T23:33:30"/>
    <s v="Governor's Office of Emergency Services"/>
    <x v="0"/>
    <s v="No"/>
    <s v="Disadvantaged Communities; Disaster Prevention &amp; Relief"/>
    <x v="8"/>
    <x v="1"/>
    <s v="Not Required"/>
    <n v="6000000"/>
    <s v="Dependant on number of submissions received, application process, etc."/>
    <s v="Dependant on number of submissions received, application process, etc."/>
    <s v="depends"/>
    <s v="Advances &amp; Reimbursement(s)"/>
    <d v="2022-01-25T16:00:00"/>
    <d v="2022-03-15T17:00:00"/>
    <s v="06/01/22 - 12/31/23"/>
    <n v="44743"/>
    <s v="[{&quot;fiscalYear&quot;:&quot;&quot;,&quot;applicationsSubmitted&quot;:&quot;56&quot;}]"/>
    <x v="65"/>
  </r>
  <r>
    <s v="Data Pull 09-28-2022.xlsx"/>
    <n v="6475"/>
    <x v="0"/>
    <d v="2021-10-15T19:13:25"/>
    <s v="Department of Health Care Access and Information"/>
    <x v="1"/>
    <s v="No"/>
    <s v="Employment, Labor &amp; Training; Health &amp; Human Services"/>
    <x v="14"/>
    <x v="3"/>
    <s v="Not Required"/>
    <n v="639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One month"/>
    <n v="44586"/>
    <s v="[{&quot;fiscalYear&quot;:&quot;&quot;,&quot;applicationsSubmitted&quot;:&quot;566&quot;}]"/>
    <x v="66"/>
  </r>
  <r>
    <s v="Data Pull 09-28-2022.xlsx"/>
    <n v="7189"/>
    <x v="0"/>
    <d v="2021-10-19T20:43:59"/>
    <s v="CA Department of Food and Agriculture"/>
    <x v="0"/>
    <s v="No"/>
    <s v="Agriculture; Environment &amp; Water"/>
    <x v="11"/>
    <x v="1"/>
    <s v="Not Required"/>
    <n v="45000000"/>
    <s v="Exactly 225"/>
    <n v="200000"/>
    <s v="specified"/>
    <s v="Reimbursement(s)"/>
    <d v="2021-10-19T07:00:00"/>
    <d v="2022-01-18T00:00:00"/>
    <s v="2 years"/>
    <s v="Oct 2021 - Jan 2022"/>
    <s v="[{&quot;fiscalYear&quot;:&quot;&quot;,&quot;applicationsSubmitted&quot;:&quot;568&quot;}]"/>
    <x v="67"/>
  </r>
  <r>
    <s v="Data Pull 09-28-2022.xlsx"/>
    <n v="8564"/>
    <x v="0"/>
    <d v="2022-01-19T22:46:35"/>
    <s v="CA Arts Council"/>
    <x v="0"/>
    <s v="No"/>
    <s v="Disadvantaged Communities; Disaster Prevention &amp; Relief; Education; Employment, Labor &amp; Training; Health &amp; Human Services; Housing, Community and Economic Development; Libraries and Arts; Veterans &amp; Military"/>
    <x v="5"/>
    <x v="0"/>
    <n v="1"/>
    <n v="12850000"/>
    <s v="Dependant on number of submissions received, application process, etc."/>
    <s v="Between $0 and $30,000"/>
    <s v="range"/>
    <s v="Advance(s)"/>
    <d v="2022-01-19T08:00:00"/>
    <d v="2022-03-09T23:59:00"/>
    <s v="7/1/22-6/30/23"/>
    <s v="Summer 2022"/>
    <s v="[{&quot;fiscalYear&quot;:&quot;&quot;,&quot;applicationsSubmitted&quot;:&quot;569&quot;}]"/>
    <x v="68"/>
  </r>
  <r>
    <s v="Data Pull 09-28-2022.xlsx"/>
    <n v="8513"/>
    <x v="0"/>
    <d v="2022-02-09T21:42:34"/>
    <s v="Employment Training Panel"/>
    <x v="0"/>
    <s v="No"/>
    <s v="Disadvantaged Communities; Employment, Labor &amp; Training"/>
    <x v="10"/>
    <x v="1"/>
    <s v="Not Required"/>
    <n v="17000000"/>
    <s v="Dependant on number of submissions received, application process, etc."/>
    <s v="Dependant on number of submissions received, application process, etc."/>
    <s v="depends"/>
    <s v="Reimbursement(s)"/>
    <d v="2022-01-11T23:00:00"/>
    <d v="2022-02-15T17:00:00"/>
    <n v="44713"/>
    <n v="44645"/>
    <s v="[{&quot;fiscalYear&quot;:&quot;&quot;,&quot;applicationsSubmitted&quot;:&quot;57&quot;}]"/>
    <x v="69"/>
  </r>
  <r>
    <s v="Data Pull 09-28-2022.xlsx"/>
    <n v="9989"/>
    <x v="0"/>
    <d v="2022-04-14T20:38:29"/>
    <s v="Department of Resources Recycling and Recovery"/>
    <x v="0"/>
    <s v="No"/>
    <s v="Environment &amp; Water"/>
    <x v="3"/>
    <x v="1"/>
    <s v="Not Required"/>
    <n v="1404000"/>
    <s v="Dependant on number of submissions received, application process, etc."/>
    <s v="Dependant on number of submissions received, application process, etc."/>
    <s v="depends"/>
    <s v="Advances &amp; Reimbursement(s)"/>
    <d v="2022-04-14T16:00:00"/>
    <d v="2022-05-13T23:59:00"/>
    <s v="7/1/2022-06/30/2023"/>
    <n v="44713"/>
    <s v="[{&quot;fiscalYear&quot;:&quot;&quot;,&quot;applicationsSubmitted&quot;:&quot;58&quot;}]"/>
    <x v="70"/>
  </r>
  <r>
    <s v="Data Pull 09-28-2022.xlsx"/>
    <n v="6466"/>
    <x v="0"/>
    <d v="2021-10-15T19:12:10"/>
    <s v="Department of Health Care Access and Information"/>
    <x v="1"/>
    <s v="No"/>
    <s v="Employment, Labor &amp; Training; Health &amp; Human Services"/>
    <x v="14"/>
    <x v="3"/>
    <s v="Not Required"/>
    <n v="600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One month"/>
    <n v="44544"/>
    <s v="[{&quot;fiscalYear&quot;:&quot;&quot;,&quot;applicationsSubmitted&quot;:&quot;59&quot;}]"/>
    <x v="71"/>
  </r>
  <r>
    <s v="Data Pull 09-28-2022.xlsx"/>
    <n v="7805"/>
    <x v="0"/>
    <d v="2021-11-30T22:08:56"/>
    <s v="Department of Parks and Recreation"/>
    <x v="0"/>
    <s v="No"/>
    <s v="Environment &amp; Water; Parks &amp; Recreation"/>
    <x v="6"/>
    <x v="2"/>
    <n v="0.5"/>
    <n v="40000000"/>
    <s v="Dependant on number of submissions received, application process, etc."/>
    <s v="Dependant on number of submissions received, application process, etc."/>
    <s v="depends"/>
    <s v="Reimbursement(s)"/>
    <d v="2021-11-30T08:00:00"/>
    <d v="2022-02-01T17:00:00"/>
    <s v="3 years"/>
    <s v="Summer 2022"/>
    <s v="[{&quot;fiscalYear&quot;:&quot;&quot;,&quot;applicationsSubmitted&quot;:&quot;59&quot;}]"/>
    <x v="71"/>
  </r>
  <r>
    <s v="Data Pull 09-28-2022.xlsx"/>
    <n v="9575"/>
    <x v="0"/>
    <d v="2022-03-12T01:38:32"/>
    <s v="Governor's Office of Emergency Services"/>
    <x v="0"/>
    <s v="No"/>
    <s v="Consumer Protection; Education; Law, Justice, and Legal Services"/>
    <x v="3"/>
    <x v="2"/>
    <n v="0.25"/>
    <n v="500000"/>
    <s v="Dependant on number of submissions received, application process, etc."/>
    <s v="Between $0 and $100,000"/>
    <s v="range"/>
    <s v="Reimbursement(s)"/>
    <d v="2022-03-11T16:00:00"/>
    <d v="2022-05-06T17:00:00"/>
    <s v="10/01/22 to 09/30/23"/>
    <n v="44772"/>
    <s v="[{&quot;fiscalYear&quot;:&quot;&quot;,&quot;applicationsSubmitted&quot;:&quot;6&quot;}]"/>
    <x v="72"/>
  </r>
  <r>
    <s v="Data Pull 09-28-2022.xlsx"/>
    <n v="7421"/>
    <x v="0"/>
    <d v="2021-11-02T18:03:35"/>
    <s v="Department of Resources Recycling and Recovery"/>
    <x v="0"/>
    <s v="Yes"/>
    <s v="Environment &amp; Water"/>
    <x v="3"/>
    <x v="1"/>
    <s v="Not Required"/>
    <n v="1000000"/>
    <s v="Dependant on number of submissions received, application process, etc."/>
    <s v="Between $0 and $500,000"/>
    <s v="range"/>
    <s v="Reimbursement(s)"/>
    <d v="2021-11-02T07:00:00"/>
    <d v="2022-02-01T23:59:00"/>
    <s v="1/1/2022 - 6/30/2024"/>
    <n v="44896"/>
    <s v="[{&quot;fiscalYear&quot;:&quot;&quot;,&quot;applicationsSubmitted&quot;:&quot;6&quot;}]"/>
    <x v="72"/>
  </r>
  <r>
    <s v="Data Pull 09-28-2022.xlsx"/>
    <n v="5869"/>
    <x v="0"/>
    <d v="2021-09-28T23:31:00"/>
    <s v="State Water Resources Control Board"/>
    <x v="0"/>
    <s v="No"/>
    <s v="Agriculture; Disadvantaged Communities; Environment &amp; Water"/>
    <x v="5"/>
    <x v="2"/>
    <n v="0.25"/>
    <n v="4500000"/>
    <s v="Dependant on number of submissions received, application process, etc."/>
    <s v="Between $50,000 and $800,000"/>
    <s v="range"/>
    <s v="Reimbursement(s)"/>
    <d v="2021-09-28T07:00:00"/>
    <d v="2021-12-17T05:00:00"/>
    <s v="10/2022 - 10/2027"/>
    <n v="44682"/>
    <s v="[{&quot;fiscalYear&quot;:&quot;&quot;,&quot;applicationsSubmitted&quot;:&quot;6&quot;}]"/>
    <x v="72"/>
  </r>
  <r>
    <s v="Data Pull 09-28-2022.xlsx"/>
    <n v="7874"/>
    <x v="0"/>
    <d v="2021-12-29T00:43:46"/>
    <s v="California Highway Patrol"/>
    <x v="0"/>
    <s v="No"/>
    <s v="Law, Justice, and Legal Services"/>
    <x v="3"/>
    <x v="1"/>
    <s v="Not Required"/>
    <n v="13000000"/>
    <s v="Dependant on number of submissions received, application process, etc."/>
    <s v="Dependant on number of submissions received, application process, etc."/>
    <s v="depends"/>
    <s v="Reimbursement(s)"/>
    <d v="2022-01-07T08:00:00"/>
    <d v="2022-02-23T17:00:00"/>
    <s v="7/1/2022-6/30/2023"/>
    <s v="May - June 2022"/>
    <s v="[{&quot;fiscalYear&quot;:&quot;&quot;,&quot;applicationsSubmitted&quot;:&quot;6&quot;}]"/>
    <x v="72"/>
  </r>
  <r>
    <s v="Data Pull 09-28-2022.xlsx"/>
    <n v="8363"/>
    <x v="0"/>
    <d v="2022-01-04T02:04:22"/>
    <s v="Department of Health Care Access and Information"/>
    <x v="0"/>
    <s v="No"/>
    <s v="Disadvantaged Communities; Education; Health &amp; Human Services"/>
    <x v="14"/>
    <x v="1"/>
    <s v="Not Required"/>
    <n v="20000"/>
    <s v="Dependant on number of submissions received, application process, etc."/>
    <s v="Dependant on number of submissions received, application process, etc."/>
    <s v="depends"/>
    <s v="Advance(s)"/>
    <d v="2022-01-03T08:00:00"/>
    <d v="2022-02-22T17:00:00"/>
    <s v="1 year"/>
    <n v="44652"/>
    <s v="[{&quot;fiscalYear&quot;:&quot;&quot;,&quot;applicationsSubmitted&quot;:&quot;6&quot;}]"/>
    <x v="72"/>
  </r>
  <r>
    <s v="Data Pull 09-28-2022.xlsx"/>
    <n v="9935"/>
    <x v="0"/>
    <d v="2022-04-11T21:23:44"/>
    <s v="Employment Development Department"/>
    <x v="0"/>
    <s v="No"/>
    <s v="Disadvantaged Communities"/>
    <x v="0"/>
    <x v="0"/>
    <s v="Not Required"/>
    <n v="2500000"/>
    <s v="Dependant on number of submissions received, application process, etc."/>
    <s v="Dependant on number of submissions received, application process, etc."/>
    <s v="depends"/>
    <s v="Reimbursement(s)"/>
    <d v="2022-04-11T21:00:00"/>
    <d v="2022-05-13T00:00:00"/>
    <s v="7/01/2022- 6/30/2023"/>
    <n v="44713"/>
    <s v="[{&quot;fiscalYear&quot;:&quot;&quot;,&quot;applicationsSubmitted&quot;:&quot;6&quot;}]"/>
    <x v="72"/>
  </r>
  <r>
    <s v="Data Pull 09-28-2022.xlsx"/>
    <n v="10442"/>
    <x v="0"/>
    <d v="2022-05-18T01:10:41"/>
    <s v="Department of Conservation"/>
    <x v="0"/>
    <s v="Yes"/>
    <s v="Environment &amp; Water"/>
    <x v="3"/>
    <x v="1"/>
    <n v="0.25"/>
    <n v="4000000"/>
    <s v="Dependant on number of submissions received, application process, etc."/>
    <s v="Dependant on number of submissions received, application process, etc."/>
    <s v="depends"/>
    <s v="Reimbursement(s)"/>
    <d v="2021-10-29T07:00:00"/>
    <d v="2021-12-06T00:00:00"/>
    <s v="2 to 5 years"/>
    <n v="44593"/>
    <s v="[{&quot;fiscalYear&quot;:&quot;&quot;,&quot;applicationsSubmitted&quot;:&quot;6&quot;}]"/>
    <x v="72"/>
  </r>
  <r>
    <s v="Data Pull 09-28-2022.xlsx"/>
    <n v="7057"/>
    <x v="0"/>
    <d v="2021-12-09T01:23:23"/>
    <s v="Department of Housing and Community Development"/>
    <x v="2"/>
    <s v="No"/>
    <s v="Housing, Community and Economic Development"/>
    <x v="5"/>
    <x v="1"/>
    <s v="Not Required"/>
    <n v="57000000"/>
    <s v="Dependant on number of submissions received, application process, etc."/>
    <s v="Dependant on number of submissions received, application process, etc."/>
    <s v="depends"/>
    <s v="Advances &amp; Reimbursement(s)"/>
    <d v="2021-10-04T07:00:00"/>
    <d v="2021-12-14T17:00:00"/>
    <s v="see std agreement"/>
    <n v="44593"/>
    <s v="[{&quot;fiscalYear&quot;:&quot;&quot;,&quot;applicationsSubmitted&quot;:&quot;60&quot;}]"/>
    <x v="73"/>
  </r>
  <r>
    <s v="Data Pull 09-28-2022.xlsx"/>
    <n v="8357"/>
    <x v="0"/>
    <d v="2022-01-04T02:01:06"/>
    <s v="Department of Health Care Access and Information"/>
    <x v="0"/>
    <s v="No"/>
    <s v="Disadvantaged Communities; Education; Health &amp; Human Services"/>
    <x v="14"/>
    <x v="1"/>
    <s v="Not Required"/>
    <n v="40000"/>
    <s v="Dependant on number of submissions received, application process, etc."/>
    <s v="Dependant on number of submissions received, application process, etc."/>
    <s v="depends"/>
    <s v="Advance(s)"/>
    <d v="2022-01-03T08:00:00"/>
    <d v="2022-02-22T17:00:00"/>
    <s v="1 year"/>
    <n v="44652"/>
    <s v="[{&quot;fiscalYear&quot;:&quot;&quot;,&quot;applicationsSubmitted&quot;:&quot;60&quot;}]"/>
    <x v="73"/>
  </r>
  <r>
    <s v="Data Pull 09-28-2022.xlsx"/>
    <n v="7757"/>
    <x v="0"/>
    <d v="2021-11-24T19:04:34"/>
    <s v="Department of Resources Recycling and Recovery"/>
    <x v="0"/>
    <s v="Yes"/>
    <s v="Agriculture; Disadvantaged Communities; Environment &amp; Water; Food &amp; Nutrition"/>
    <x v="6"/>
    <x v="1"/>
    <s v="Not Required"/>
    <n v="2850000"/>
    <s v="Dependant on number of submissions received, application process, etc."/>
    <s v="Between $0 and $250,000"/>
    <s v="range"/>
    <s v="Reimbursement(s)"/>
    <d v="2021-11-24T08:00:00"/>
    <d v="2021-12-16T23:59:00"/>
    <s v="2/28/22 - 4/3/24"/>
    <n v="44593"/>
    <s v="[{&quot;fiscalYear&quot;:&quot;&quot;,&quot;applicationsSubmitted&quot;:&quot;61&quot;}]"/>
    <x v="74"/>
  </r>
  <r>
    <s v="Data Pull 09-28-2022.xlsx"/>
    <n v="6988"/>
    <x v="0"/>
    <d v="2022-03-02T22:33:56"/>
    <s v="Governor's Office of Emergency Services"/>
    <x v="0"/>
    <s v="No"/>
    <s v="Consumer Protection; Disadvantaged Communities; Health &amp; Human Services; Law, Justice, and Legal Services"/>
    <x v="8"/>
    <x v="2"/>
    <n v="0.25"/>
    <n v="1006030"/>
    <s v="Dependant on number of submissions received, application process, etc."/>
    <s v="Between $1 and $125,753"/>
    <s v="range"/>
    <s v="Reimbursement(s)"/>
    <d v="2021-09-28T07:00:00"/>
    <d v="2021-11-23T17:00:00"/>
    <s v="01/01/22 - 12/31/22"/>
    <s v="TBD"/>
    <s v="[{&quot;fiscalYear&quot;:&quot;&quot;,&quot;applicationsSubmitted&quot;:&quot;64&quot;}]"/>
    <x v="75"/>
  </r>
  <r>
    <s v="Data Pull 09-28-2022.xlsx"/>
    <n v="7433"/>
    <x v="0"/>
    <d v="2022-02-11T22:29:12"/>
    <s v="Workforce Development Board"/>
    <x v="0"/>
    <s v="No"/>
    <s v="Employment, Labor &amp; Training"/>
    <x v="2"/>
    <x v="3"/>
    <n v="1"/>
    <n v="10400000"/>
    <s v="Dependant on number of submissions received, application process, etc."/>
    <s v="Dependant on number of submissions received, application process, etc."/>
    <s v="depends"/>
    <s v="Other"/>
    <d v="2021-11-12T08:00:00"/>
    <d v="2021-12-22T15:00:00"/>
    <s v="18-months"/>
    <n v="44621"/>
    <s v="[{&quot;fiscalYear&quot;:&quot;&quot;,&quot;applicationsSubmitted&quot;:&quot;65&quot;}]"/>
    <x v="76"/>
  </r>
  <r>
    <s v="Data Pull 09-28-2022.xlsx"/>
    <n v="6472"/>
    <x v="0"/>
    <d v="2021-10-15T19:12:59"/>
    <s v="Department of Health Care Access and Information"/>
    <x v="1"/>
    <s v="No"/>
    <s v="Employment, Labor &amp; Training; Health &amp; Human Services"/>
    <x v="14"/>
    <x v="3"/>
    <s v="Not Required"/>
    <n v="300000"/>
    <s v="Dependant on number of submissions received, application process, etc."/>
    <s v="Dependant on number of submissions received, application process, etc."/>
    <s v="depends"/>
    <s v="Reimbursement(s)"/>
    <d v="2021-09-01T07:00:00"/>
    <d v="2021-10-29T17:00:00"/>
    <s v="One month"/>
    <n v="44544"/>
    <s v="[{&quot;fiscalYear&quot;:&quot;&quot;,&quot;applicationsSubmitted&quot;:&quot;66&quot;}]"/>
    <x v="77"/>
  </r>
  <r>
    <s v="Data Pull 09-28-2022.xlsx"/>
    <n v="9128"/>
    <x v="0"/>
    <d v="2022-03-03T18:23:25"/>
    <s v="Department of Alcoholic Beverage Control"/>
    <x v="0"/>
    <s v="Yes"/>
    <s v="Law, Justice, and Legal Services"/>
    <x v="3"/>
    <x v="1"/>
    <s v="Not Required"/>
    <n v="75000"/>
    <s v="Dependant on number of submissions received, application process, etc."/>
    <s v="Between $25,000 and $75,000"/>
    <s v="range"/>
    <s v="Reimbursement(s)"/>
    <d v="2022-02-16T08:00:00"/>
    <d v="2022-03-31T17:00:00"/>
    <s v="43 days"/>
    <n v="44713"/>
    <s v="[{&quot;fiscalYear&quot;:&quot;&quot;,&quot;applicationsSubmitted&quot;:&quot;69&quot;}]"/>
    <x v="73"/>
  </r>
  <r>
    <s v="Data Pull 09-28-2022.xlsx"/>
    <n v="6679"/>
    <x v="0"/>
    <d v="2021-09-02T17:17:34"/>
    <s v="Department of Public Health"/>
    <x v="0"/>
    <s v="No"/>
    <s v="Consumer Protection; Education; Health &amp; Human Services"/>
    <x v="3"/>
    <x v="1"/>
    <s v="Not Required"/>
    <n v="3026000"/>
    <s v="Dependant on number of submissions received, application process, etc."/>
    <s v="Dependant on number of submissions received, application process, etc."/>
    <s v="depends"/>
    <s v="Reimbursement(s)"/>
    <d v="2021-09-02T07:00:00"/>
    <d v="2021-10-01T17:00:00"/>
    <s v="1/1/2022-6/30/2024"/>
    <n v="44494"/>
    <s v="[{&quot;fiscalYear&quot;:&quot;&quot;,&quot;applicationsSubmitted&quot;:&quot;7&quot;}]"/>
    <x v="78"/>
  </r>
  <r>
    <s v="Data Pull 09-28-2022.xlsx"/>
    <n v="7478"/>
    <x v="0"/>
    <d v="2021-11-04T22:19:22"/>
    <s v="CA Department of Food and Agriculture"/>
    <x v="0"/>
    <s v="No"/>
    <s v="Agriculture; Disadvantaged Communities; Food &amp; Nutrition"/>
    <x v="10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1-11-08T08:00:00"/>
    <d v="2021-12-13T17:00:00"/>
    <s v="4/1/2022-12/31/2023"/>
    <n v="44592"/>
    <s v="[{&quot;fiscalYear&quot;:&quot;&quot;,&quot;applicationsSubmitted&quot;:&quot;7&quot;}]"/>
    <x v="78"/>
  </r>
  <r>
    <s v="Data Pull 09-28-2022.xlsx"/>
    <n v="6862"/>
    <x v="0"/>
    <d v="2021-11-17T21:50:12"/>
    <s v="Department of Housing and Community Development"/>
    <x v="0"/>
    <s v="No"/>
    <s v="Housing, Community and Economic Development"/>
    <x v="5"/>
    <x v="0"/>
    <s v="Not Required"/>
    <n v="1450000000"/>
    <s v="Dependant on number of submissions received, application process, etc."/>
    <s v="Dependant on number of submissions received, application process, etc."/>
    <s v="depends"/>
    <s v="Advances &amp; Reimbursement(s)"/>
    <d v="2021-09-09T07:00:00"/>
    <d v="2022-05-02T00:00:00"/>
    <s v="Through 06/30/2026"/>
    <s v="Through 05/02/2022"/>
    <s v="[{&quot;fiscalYear&quot;:&quot;&quot;,&quot;applicationsSubmitted&quot;:&quot;70&quot;}]"/>
    <x v="79"/>
  </r>
  <r>
    <s v="Data Pull 09-28-2022.xlsx"/>
    <n v="9308"/>
    <x v="0"/>
    <d v="2022-04-19T20:39:31"/>
    <s v="Department of Housing and Community Development"/>
    <x v="0"/>
    <s v="No"/>
    <s v="Housing, Community and Economic Development"/>
    <x v="0"/>
    <x v="1"/>
    <s v="Not Required"/>
    <n v="10000000"/>
    <s v="Between 35 and 35"/>
    <s v="Dependant on number of submissions received, application process, etc."/>
    <s v="depends"/>
    <s v="Advance(s)"/>
    <d v="2022-03-02T08:00:00"/>
    <d v="2022-04-08T00:00:00"/>
    <s v="2 years to expend"/>
    <n v="44713"/>
    <s v="[{&quot;fiscalYear&quot;:&quot;&quot;,&quot;applicationsSubmitted&quot;:&quot;70&quot;}]"/>
    <x v="79"/>
  </r>
  <r>
    <s v="Data Pull 09-28-2022.xlsx"/>
    <n v="6511"/>
    <x v="0"/>
    <d v="2021-08-02T23:10:58"/>
    <s v="Governor's Office of Emergency Services"/>
    <x v="0"/>
    <s v="No"/>
    <s v="Consumer Protection; Disadvantaged Communities; Disaster Prevention &amp; Relief; Health &amp; Human Services; Law, Justice, and Legal Services"/>
    <x v="1"/>
    <x v="2"/>
    <s v="Not Required"/>
    <n v="2162803"/>
    <s v="Dependant on number of submissions received, application process, etc."/>
    <s v="Between $0 and $65,000"/>
    <s v="range"/>
    <s v="Reimbursement(s)"/>
    <d v="2021-08-02T16:00:00"/>
    <d v="2021-10-04T17:00:00"/>
    <s v="01/01/22 - 12/31/23"/>
    <n v="44501"/>
    <s v="[{&quot;fiscalYear&quot;:&quot;&quot;,&quot;applicationsSubmitted&quot;:&quot;77&quot;}]"/>
    <x v="80"/>
  </r>
  <r>
    <s v="Data Pull 09-28-2022.xlsx"/>
    <n v="8384"/>
    <x v="0"/>
    <d v="2022-02-24T18:24:28"/>
    <s v="Department of Social Services"/>
    <x v="0"/>
    <s v="No"/>
    <s v="Disadvantaged Communities; Education; Health &amp; Human Services; Housing, Community and Economic Development; Law, Justice, and Legal Services"/>
    <x v="2"/>
    <x v="2"/>
    <s v="Not Required"/>
    <n v="645000"/>
    <s v="Exactly 1"/>
    <n v="215000"/>
    <s v="specified"/>
    <s v="Reimbursement(s)"/>
    <d v="2022-01-12T08:00:00"/>
    <d v="2022-01-28T00:00:00"/>
    <s v="​7/1/2022 -6/30/2025"/>
    <n v="44620"/>
    <s v="[{&quot;fiscalYear&quot;:&quot;&quot;,&quot;applicationsSubmitted&quot;:&quot;8&quot;}]"/>
    <x v="81"/>
  </r>
  <r>
    <s v="Data Pull 09-28-2022.xlsx"/>
    <n v="7733"/>
    <x v="0"/>
    <d v="2022-03-03T18:19:12"/>
    <s v="Department of Fish and Wildlife"/>
    <x v="0"/>
    <s v="No"/>
    <s v="Environment &amp; Water"/>
    <x v="9"/>
    <x v="2"/>
    <n v="0.25"/>
    <n v="19638000"/>
    <s v="Dependant on number of submissions received, application process, etc."/>
    <s v="Between $10,000 and $19,638,000"/>
    <s v="range"/>
    <s v="Reimbursement(s)"/>
    <d v="2022-02-26T00:30:00"/>
    <d v="2022-03-25T17:00:00"/>
    <s v="3 years"/>
    <n v="44771"/>
    <s v="[{&quot;fiscalYear&quot;:&quot;&quot;,&quot;applicationsSubmitted&quot;:&quot;8&quot;}]"/>
    <x v="81"/>
  </r>
  <r>
    <s v="Data Pull 09-28-2022.xlsx"/>
    <n v="9212"/>
    <x v="0"/>
    <d v="2022-02-24T19:11:02"/>
    <s v="CA State Library"/>
    <x v="0"/>
    <s v="No"/>
    <s v="Disadvantaged Communities; Education; Libraries and Arts"/>
    <x v="3"/>
    <x v="1"/>
    <n v="0.2"/>
    <n v="2450000"/>
    <s v="Dependant on number of submissions received, application process, etc."/>
    <s v="Between $25,000 and $225,000"/>
    <s v="range"/>
    <s v="Advance(s)"/>
    <d v="2022-02-24T08:00:00"/>
    <d v="2022-03-28T17:00:00"/>
    <s v="Apr, 2022-Mar, 2024"/>
    <s v="April, 2022"/>
    <s v="[{&quot;fiscalYear&quot;:&quot;&quot;,&quot;applicationsSubmitted&quot;:&quot;8&quot;}]"/>
    <x v="81"/>
  </r>
  <r>
    <s v="Data Pull 09-28-2022.xlsx"/>
    <n v="6235"/>
    <x v="0"/>
    <d v="2021-08-13T20:36:49"/>
    <s v="Department of Resources Recycling and Recovery"/>
    <x v="0"/>
    <s v="Yes"/>
    <s v="Agriculture; Disadvantaged Communities; Environment &amp; Water"/>
    <x v="6"/>
    <x v="1"/>
    <s v="Not Required"/>
    <n v="1000000"/>
    <s v="Dependant on number of submissions received, application process, etc."/>
    <s v="Dependant on number of submissions received, application process, etc."/>
    <s v="depends"/>
    <s v="Reimbursement(s)"/>
    <d v="2021-06-29T07:00:00"/>
    <d v="2021-08-12T11:59:00"/>
    <s v="10/19/21-3/14/24"/>
    <n v="44488"/>
    <s v="[{&quot;fiscalYear&quot;:&quot;&quot;,&quot;applicationsSubmitted&quot;:&quot;8&quot;}]"/>
    <x v="81"/>
  </r>
  <r>
    <s v="Data Pull 09-28-2022.xlsx"/>
    <n v="7481"/>
    <x v="0"/>
    <d v="2021-11-04T22:59:55"/>
    <s v="Governor's Office of Emergency Services"/>
    <x v="0"/>
    <s v="Yes"/>
    <s v="Disaster Prevention &amp; Relief"/>
    <x v="5"/>
    <x v="2"/>
    <n v="0.25"/>
    <n v="7787780"/>
    <s v="Dependant on number of submissions received, application process, etc."/>
    <s v="Dependant on number of submissions received, application process, etc."/>
    <s v="depends"/>
    <s v="Reimbursement(s)"/>
    <d v="2021-11-04T07:00:00"/>
    <d v="2022-03-31T00:00:00"/>
    <s v="36 Months"/>
    <s v="1 Year after approve"/>
    <s v="[{&quot;fiscalYear&quot;:&quot;&quot;,&quot;applicationsSubmitted&quot;:&quot;8&quot;}]"/>
    <x v="81"/>
  </r>
  <r>
    <s v="Data Pull 09-28-2022.xlsx"/>
    <n v="7295"/>
    <x v="0"/>
    <d v="2022-02-28T23:24:59"/>
    <s v="Department of Public Health"/>
    <x v="0"/>
    <s v="No"/>
    <s v="Law, Justice, and Legal Services"/>
    <x v="3"/>
    <x v="1"/>
    <s v="Not Required"/>
    <n v="3026000"/>
    <s v="Dependant on number of submissions received, application process, etc."/>
    <s v="Dependant on number of submissions received, application process, etc."/>
    <s v="depends"/>
    <s v="Reimbursement(s)"/>
    <d v="2021-11-01T07:00:00"/>
    <d v="2021-11-30T17:00:00"/>
    <s v="1/1/2022-6/30/2024"/>
    <n v="44561"/>
    <s v="[{&quot;fiscalYear&quot;:&quot;&quot;,&quot;applicationsSubmitted&quot;:&quot;8&quot;}]"/>
    <x v="81"/>
  </r>
  <r>
    <s v="Data Pull 09-28-2022.xlsx"/>
    <n v="8708"/>
    <x v="0"/>
    <d v="2022-03-03T18:24:11"/>
    <s v="Department of Fish and Wildlife"/>
    <x v="0"/>
    <s v="No"/>
    <s v="Environment &amp; Water"/>
    <x v="5"/>
    <x v="1"/>
    <s v="Not Required"/>
    <n v="24000000"/>
    <s v="Dependant on number of submissions received, application process, etc."/>
    <s v="Dependant on number of submissions received, application process, etc."/>
    <s v="depends"/>
    <s v="Reimbursement(s)"/>
    <d v="2022-01-27T08:00:00"/>
    <d v="2022-03-04T15:00:00"/>
    <s v="3 years"/>
    <s v="Summer 2022"/>
    <s v="[{&quot;fiscalYear&quot;:&quot;&quot;,&quot;applicationsSubmitted&quot;:&quot;82&quot;}]"/>
    <x v="82"/>
  </r>
  <r>
    <s v="Data Pull 09-28-2022.xlsx"/>
    <n v="8981"/>
    <x v="0"/>
    <d v="2022-04-12T20:33:36"/>
    <s v="CA State Library"/>
    <x v="0"/>
    <s v="No"/>
    <s v="Disadvantaged Communities; Health &amp; Human Services; Law, Justice, and Legal Services; Libraries and Arts"/>
    <x v="13"/>
    <x v="1"/>
    <s v="Not Required"/>
    <n v="5000000"/>
    <s v="Dependant on number of submissions received, application process, etc."/>
    <s v="Between $40,000 and $400,000"/>
    <s v="range"/>
    <s v="Reimbursement(s)"/>
    <d v="2022-02-14T08:00:00"/>
    <d v="2022-03-14T17:00:00"/>
    <s v="12 months"/>
    <n v="44676"/>
    <s v="[{&quot;fiscalYear&quot;:&quot;&quot;,&quot;applicationsSubmitted&quot;:&quot;86&quot;}]"/>
    <x v="83"/>
  </r>
  <r>
    <s v="Data Pull 09-28-2022.xlsx"/>
    <n v="6901"/>
    <x v="0"/>
    <d v="2022-02-17T18:48:10"/>
    <s v="Governor's Office of Business and Economic Development"/>
    <x v="0"/>
    <s v="No"/>
    <s v="Disaster Prevention &amp; Relief; Housing, Community and Economic Development"/>
    <x v="10"/>
    <x v="1"/>
    <s v="Not Required"/>
    <n v="482000000"/>
    <s v="Dependant on number of submissions received, application process, etc."/>
    <s v="Dependant on number of submissions received, application process, etc."/>
    <s v="depends"/>
    <s v="Advances &amp; Reimbursement(s)"/>
    <d v="2021-09-13T07:00:00"/>
    <d v="2021-09-30T00:00:00"/>
    <s v="N/A"/>
    <s v="TBD"/>
    <s v="[{&quot;fiscalYear&quot;:&quot;&quot;,&quot;applicationsSubmitted&quot;:&quot;86903&quot;}]"/>
    <x v="84"/>
  </r>
  <r>
    <s v="Data Pull 09-28-2022.xlsx"/>
    <n v="6844"/>
    <x v="0"/>
    <d v="2021-09-07T22:38:32"/>
    <s v="Department of Rehabilitation"/>
    <x v="0"/>
    <s v="No"/>
    <s v="Disadvantaged Communities; Health &amp; Human Services"/>
    <x v="7"/>
    <x v="1"/>
    <n v="0.2"/>
    <n v="1050000"/>
    <s v="Exactly 6"/>
    <n v="175000"/>
    <s v="specified"/>
    <s v="Reimbursement(s)"/>
    <d v="2021-09-07T07:00:00"/>
    <d v="2021-09-30T03:00:00"/>
    <s v="up to 5 years"/>
    <n v="44495"/>
    <s v="[{&quot;fiscalYear&quot;:&quot;&quot;,&quot;applicationsSubmitted&quot;:&quot;9&quot;}]"/>
    <x v="85"/>
  </r>
  <r>
    <s v="Data Pull 09-28-2022.xlsx"/>
    <n v="5368"/>
    <x v="0"/>
    <d v="2021-09-07T18:07:19"/>
    <s v="Department of Transportation"/>
    <x v="0"/>
    <s v="No"/>
    <s v="Transportation"/>
    <x v="3"/>
    <x v="2"/>
    <n v="0.2"/>
    <n v="1500000"/>
    <s v="Between 1 and 6"/>
    <s v="Between $100,000 and $500,000"/>
    <s v="range"/>
    <s v="Reimbursement(s)"/>
    <d v="2021-09-07T07:00:00"/>
    <d v="2021-10-27T17:00:00"/>
    <s v="approx. 27 months"/>
    <s v="Late Spring 2022"/>
    <s v="[{&quot;fiscalYear&quot;:&quot;&quot;,&quot;applicationsSubmitted&quot;:&quot;9&quot;}]"/>
    <x v="85"/>
  </r>
  <r>
    <s v="Data Pull 09-28-2022.xlsx"/>
    <n v="9374"/>
    <x v="0"/>
    <d v="2022-04-08T22:53:15"/>
    <s v="Department of Public Health"/>
    <x v="0"/>
    <s v="Yes"/>
    <s v="Health &amp; Human Services; Science, Technology, and Research &amp; Development"/>
    <x v="0"/>
    <x v="1"/>
    <s v="Not Required"/>
    <n v="8800000"/>
    <s v="Dependant on number of submissions received, application process, etc."/>
    <s v="Dependant on number of submissions received, application process, etc."/>
    <s v="depends"/>
    <s v="Reimbursement(s)"/>
    <d v="2022-03-04T08:00:00"/>
    <d v="2022-05-04T17:00:00"/>
    <s v="11/12/22 - 06/30/24"/>
    <n v="44726"/>
    <s v="[{&quot;fiscalYear&quot;:&quot;&quot;,&quot;applicationsSubmitted&quot;:&quot;9&quot;}]"/>
    <x v="85"/>
  </r>
  <r>
    <s v="Data Pull 09-28-2022.xlsx"/>
    <n v="8153"/>
    <x v="0"/>
    <d v="2021-12-15T21:20:53"/>
    <s v="CA Department of Corrections and Rehabilitation"/>
    <x v="0"/>
    <s v="No"/>
    <s v="Law, Justice, and Legal Services"/>
    <x v="8"/>
    <x v="1"/>
    <s v="Not Required"/>
    <n v="15000000"/>
    <s v="Dependant on number of submissions received, application process, etc."/>
    <s v="Between $0 and $750,000"/>
    <s v="range"/>
    <s v="Advance(s)"/>
    <d v="2021-12-15T08:00:00"/>
    <d v="2022-01-26T17:00:00"/>
    <s v="7/1/2022 - 6/30/2025"/>
    <n v="44652"/>
    <s v="[{&quot;fiscalYear&quot;:&quot;&quot;,&quot;applicationsSubmitted&quot;:&quot;90&quot;}]"/>
    <x v="86"/>
  </r>
  <r>
    <s v="Data Pull 09-28-2022.xlsx"/>
    <n v="8165"/>
    <x v="0"/>
    <d v="2021-12-16T19:30:22"/>
    <s v="CA State Library"/>
    <x v="0"/>
    <s v="No"/>
    <s v="Libraries and Arts"/>
    <x v="3"/>
    <x v="1"/>
    <s v="Not Required"/>
    <n v="1000000"/>
    <s v="Dependant on number of submissions received, application process, etc."/>
    <s v="Dependant on number of submissions received, application process, etc."/>
    <s v="depends"/>
    <s v="Advances &amp; Reimbursement(s)"/>
    <d v="2021-12-16T08:00:00"/>
    <d v="2022-01-14T17:00:00"/>
    <s v="July 2021-June 2022"/>
    <n v="44593"/>
    <s v="[{&quot;fiscalYear&quot;:&quot;&quot;,&quot;applicationsSubmitted&quot;:&quot;90&quot;}]"/>
    <x v="86"/>
  </r>
  <r>
    <s v="Data Pull 09-28-2022.xlsx"/>
    <n v="5959"/>
    <x v="0"/>
    <d v="2022-02-28T23:35:45"/>
    <s v="Department of Alcoholic Beverage Control"/>
    <x v="0"/>
    <s v="Yes"/>
    <s v="Law, Justice, and Legal Services"/>
    <x v="3"/>
    <x v="1"/>
    <s v="Not Required"/>
    <n v="320000"/>
    <s v="Exactly 16"/>
    <s v="Between $1 and $20,000"/>
    <s v="range"/>
    <s v="Reimbursement(s)"/>
    <d v="2021-09-01T07:00:00"/>
    <d v="2021-09-20T17:00:00"/>
    <s v="20 days"/>
    <n v="44440"/>
    <s v="[{&quot;fiscalYear&quot;:&quot;&quot;,&quot;applicationsSubmitted&quot;:&quot;94&quot;}]"/>
    <x v="87"/>
  </r>
  <r>
    <s v="Data Pull 09-28-2022.xlsx"/>
    <n v="6955"/>
    <x v="0"/>
    <d v="2021-09-21T17:01:48"/>
    <s v="CA Department of Corrections and Rehabilitation"/>
    <x v="0"/>
    <s v="No"/>
    <s v="Law, Justice, and Legal Services"/>
    <x v="8"/>
    <x v="1"/>
    <s v="Not Required"/>
    <n v="12000000"/>
    <s v="Dependant on number of submissions received, application process, etc."/>
    <s v="Dependant on number of submissions received, application process, etc."/>
    <s v="depends"/>
    <s v="Advance(s)"/>
    <d v="2021-09-21T07:00:00"/>
    <d v="2021-11-15T17:00:00"/>
    <s v="July 2022-June 2025"/>
    <n v="44578"/>
    <s v="[{&quot;fiscalYear&quot;:&quot;&quot;,&quot;applicationsSubmitted&quot;:&quot;95&quot;}]"/>
    <x v="88"/>
  </r>
  <r>
    <s v="Data Pull 09-28-2022.xlsx"/>
    <n v="8582"/>
    <x v="0"/>
    <d v="2022-01-19T22:48:30"/>
    <s v="CA Arts Council"/>
    <x v="0"/>
    <s v="No"/>
    <s v="Disadvantaged Communities; Disaster Prevention &amp; Relief; Employment, Labor &amp; Training; Health &amp; Human Services; Housing, Community and Economic Development"/>
    <x v="5"/>
    <x v="1"/>
    <s v="Not Required"/>
    <n v="1161000"/>
    <s v="Between 0 and 77"/>
    <s v="Between $0 and $30,000"/>
    <s v="range"/>
    <s v="Advance(s)"/>
    <d v="2022-01-19T08:00:00"/>
    <d v="2022-03-09T23:59:00"/>
    <s v="7/1/22-6/30/24"/>
    <s v="Summer 2022"/>
    <s v="[{&quot;fiscalYear&quot;:&quot;&quot;,&quot;applicationsSubmitted&quot;:&quot;97&quot;}]"/>
    <x v="89"/>
  </r>
  <r>
    <s v="Data Pull 09-28-2022.xlsx"/>
    <n v="7811"/>
    <x v="0"/>
    <d v="2021-12-08T17:49:52"/>
    <s v="Department of Social Services"/>
    <x v="0"/>
    <s v="No"/>
    <s v="Health &amp; Human Services"/>
    <x v="8"/>
    <x v="1"/>
    <s v="Not Required"/>
    <n v="20000000"/>
    <s v="Exactly 70"/>
    <s v="Between $50 and $350"/>
    <s v="range"/>
    <s v="Advance(s)"/>
    <d v="2021-12-08T08:00:00"/>
    <d v="2021-12-17T17:00:00"/>
    <s v="3/1/2022 -5/32/2023"/>
    <n v="44601"/>
    <s v="[{&quot;fiscalYear&quot;:&quot;&quot;,&quot;applicationsSubmitted&quot;:&quot;97&quot;}]"/>
    <x v="89"/>
  </r>
  <r>
    <s v="Data Pull 09-28-2022.xlsx"/>
    <n v="8354"/>
    <x v="0"/>
    <d v="2022-01-04T01:47:21"/>
    <s v="Department of Health Care Access and Information"/>
    <x v="0"/>
    <s v="No"/>
    <s v="Disadvantaged Communities; Education; Health &amp; Human Services"/>
    <x v="14"/>
    <x v="3"/>
    <s v="Not Required"/>
    <n v="1000000"/>
    <s v="Dependant on number of submissions received, application process, etc."/>
    <s v="Dependant on number of submissions received, application process, etc."/>
    <s v="depends"/>
    <s v="Advance(s)"/>
    <d v="2022-01-03T08:00:00"/>
    <d v="2022-02-22T17:00:00"/>
    <s v="1 year"/>
    <n v="44652"/>
    <s v="[{&quot;fiscalYear&quot;:&quot;&quot;,&quot;applicationsSubmitted&quot;:&quot;99&quot;}]"/>
    <x v="90"/>
  </r>
  <r>
    <s v="Data Pull 09-28-2022.xlsx"/>
    <n v="1842"/>
    <x v="2"/>
    <d v="2020-07-09T22:47:47"/>
    <s v="State Treasurer's Office"/>
    <x v="1"/>
    <s v="No"/>
    <s v="Disaster Prevention &amp; Relief"/>
    <x v="16"/>
    <x v="1"/>
    <n v="0.02"/>
    <n v="100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none"/>
    <s v="On a rolling basis depending on the lender"/>
    <s v="[{&quot;fiscalYear&quot;:&quot;2020-2021&quot;,&quot;applicationsSubmitted&quot;:&quot;1&quot;}]"/>
    <x v="91"/>
  </r>
  <r>
    <s v="Data Pull 09-28-2022.xlsx"/>
    <n v="1848"/>
    <x v="2"/>
    <d v="2021-07-09T16:35:51"/>
    <s v="State Treasurer's Office"/>
    <x v="1"/>
    <s v="No"/>
    <s v="Energy; Environment &amp; Water"/>
    <x v="12"/>
    <x v="3"/>
    <s v="Not Required"/>
    <n v="550000000"/>
    <s v="Dependant on number of submissions received, application process, etc."/>
    <s v="Between $1,500,000 and $550,000,000"/>
    <s v="range"/>
    <s v="Advances &amp; Reimbursement(s)"/>
    <d v="2020-07-09T07:00:00"/>
    <s v="Ongoing"/>
    <s v="Ongoing"/>
    <s v="Ongoing"/>
    <s v="[{&quot;fiscalYear&quot;:&quot;2020-2021&quot;,&quot;applicationsSubmitted&quot;:&quot;10&quot;}]"/>
    <x v="91"/>
  </r>
  <r>
    <s v="Data Pull 09-28-2022.xlsx"/>
    <n v="1086"/>
    <x v="2"/>
    <d v="2021-07-01T16:22:11"/>
    <s v="State Water Resources Control Board"/>
    <x v="0"/>
    <s v="No"/>
    <s v="Environment &amp; Water"/>
    <x v="16"/>
    <x v="3"/>
    <s v="Not Required"/>
    <n v="1000000"/>
    <s v="Dependant on number of submissions received, application process, etc."/>
    <s v="Between $1 and $1,000,000"/>
    <s v="range"/>
    <s v="Reimbursement(s)"/>
    <d v="1989-01-01T08:00:00"/>
    <s v="Ongoing"/>
    <s v="6 years"/>
    <s v="Ongoing"/>
    <s v="[{&quot;fiscalYear&quot;:&quot;2020-2021&quot;,&quot;applicationsSubmitted&quot;:&quot;133&quot;}]"/>
    <x v="91"/>
  </r>
  <r>
    <s v="Data Pull 09-28-2022.xlsx"/>
    <n v="1896"/>
    <x v="2"/>
    <d v="2021-05-13T22:27:31"/>
    <s v="Tahoe Conservancy"/>
    <x v="0"/>
    <s v="Yes"/>
    <s v="Environment &amp; Water; Parks &amp; Recreation"/>
    <x v="5"/>
    <x v="1"/>
    <s v="Not Required"/>
    <n v="4000000"/>
    <s v="Dependant on number of submissions received, application process, etc."/>
    <s v="Dependant on number of submissions received, application process, etc."/>
    <s v="depends"/>
    <s v="Reimbursement(s)"/>
    <d v="2020-07-10T07:00:00"/>
    <s v="Ongoing"/>
    <s v="Ongoing. "/>
    <s v="Rolling basis"/>
    <s v="[{&quot;fiscalYear&quot;:&quot;2020-2021&quot;,&quot;applicationsSubmitted&quot;:&quot;14&quot;}]"/>
    <x v="91"/>
  </r>
  <r>
    <s v="Data Pull 09-28-2022.xlsx"/>
    <n v="1128"/>
    <x v="2"/>
    <d v="2021-07-28T16:43:32"/>
    <s v="State Water Resources Control Board"/>
    <x v="1"/>
    <s v="Yes"/>
    <s v="Environment &amp; Water"/>
    <x v="12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0-06-09T07:00:00"/>
    <s v="Ongoing"/>
    <s v="Ongoing"/>
    <s v="Ongoing"/>
    <s v="[{&quot;fiscalYear&quot;:&quot;2020-2021&quot;,&quot;applicationsSubmitted&quot;:&quot;19&quot;}]"/>
    <x v="91"/>
  </r>
  <r>
    <s v="Data Pull 09-28-2022.xlsx"/>
    <n v="1113"/>
    <x v="2"/>
    <d v="2020-07-02T21:12:32"/>
    <s v="State Water Resources Control Board"/>
    <x v="0"/>
    <s v="No"/>
    <s v="Energy; Environment &amp; Water"/>
    <x v="5"/>
    <x v="2"/>
    <s v="Not Required"/>
    <n v="2000000"/>
    <s v="Dependant on number of submissions received, application process, etc."/>
    <n v="35000"/>
    <s v="specified"/>
    <s v="Reimbursement(s)"/>
    <d v="2020-06-08T07:00:00"/>
    <s v="Ongoing"/>
    <s v="1 years"/>
    <s v="Applications are accepted and awarded continuously."/>
    <s v="[{&quot;fiscalYear&quot;:&quot;2020-2021&quot;,&quot;applicationsSubmitted&quot;:&quot;2&quot;}]"/>
    <x v="91"/>
  </r>
  <r>
    <s v="Data Pull 09-28-2022.xlsx"/>
    <n v="1059"/>
    <x v="2"/>
    <d v="2021-07-01T16:16:05"/>
    <s v="State Water Resources Control Board"/>
    <x v="0"/>
    <s v="No"/>
    <s v="Environment &amp; Water"/>
    <x v="16"/>
    <x v="3"/>
    <s v="Not Required"/>
    <n v="1000000"/>
    <s v="Dependant on number of submissions received, application process, etc."/>
    <s v="Between $1 and $1,000,000"/>
    <s v="range"/>
    <s v="Reimbursement(s)"/>
    <d v="2014-09-25T07:00:00"/>
    <s v="Ongoing"/>
    <s v="6 years"/>
    <s v="Ongoing"/>
    <s v="[{&quot;fiscalYear&quot;:&quot;2020-2021&quot;,&quot;applicationsSubmitted&quot;:&quot;20&quot;}]"/>
    <x v="91"/>
  </r>
  <r>
    <s v="Data Pull 09-28-2022.xlsx"/>
    <n v="4310"/>
    <x v="2"/>
    <d v="2022-08-09T20:23:29"/>
    <s v="Governor's Office of Emergency Services"/>
    <x v="0"/>
    <s v="Yes"/>
    <s v="Disaster Prevention &amp; Relief"/>
    <x v="5"/>
    <x v="2"/>
    <n v="0.25"/>
    <n v="500000"/>
    <s v="Dependant on number of submissions received, application process, etc."/>
    <s v="Dependant on number of submissions received, application process, etc."/>
    <s v="depends"/>
    <s v="Advances &amp; Reimbursement(s)"/>
    <d v="2020-10-15T07:00:00"/>
    <s v="Ongoing"/>
    <s v="36 months"/>
    <s v="Varies"/>
    <s v="[{&quot;fiscalYear&quot;:&quot;2020-2021&quot;,&quot;applicationsSubmitted&quot;:&quot;210&quot;}]"/>
    <x v="91"/>
  </r>
  <r>
    <s v="Data Pull 09-28-2022.xlsx"/>
    <n v="1104"/>
    <x v="2"/>
    <d v="2020-09-28T17:16:37"/>
    <s v="State Water Resources Control Board"/>
    <x v="0"/>
    <s v="No"/>
    <s v="Environment &amp; Water"/>
    <x v="5"/>
    <x v="0"/>
    <s v="Not Required"/>
    <n v="586000000"/>
    <s v="Dependant on number of submissions received, application process, etc."/>
    <s v="Dependant on number of submissions received, application process, etc."/>
    <s v="depends"/>
    <s v="Reimbursement(s)"/>
    <d v="2020-06-08T07:00:00"/>
    <s v="Ongoing"/>
    <s v="3 years"/>
    <s v="Continuous."/>
    <s v="[{&quot;fiscalYear&quot;:&quot;2020-2021&quot;,&quot;applicationsSubmitted&quot;:&quot;213&quot;}]"/>
    <x v="91"/>
  </r>
  <r>
    <s v="Data Pull 09-28-2022.xlsx"/>
    <n v="1107"/>
    <x v="2"/>
    <d v="2022-06-29T19:48:56"/>
    <s v="State Water Resources Control Board"/>
    <x v="0"/>
    <s v="Yes"/>
    <s v="Disadvantaged Communities; Environment &amp; Water"/>
    <x v="5"/>
    <x v="1"/>
    <s v="Not Required"/>
    <n v="9700000"/>
    <s v="Dependant on number of submissions received, application process, etc."/>
    <s v="Dependant on number of submissions received, application process, etc."/>
    <s v="depends"/>
    <s v="Reimbursement(s)"/>
    <d v="2020-06-08T07:00:00"/>
    <s v="Ongoing"/>
    <s v="2 years"/>
    <s v="Ongoing"/>
    <s v="[{&quot;fiscalYear&quot;:&quot;2020-2021&quot;,&quot;applicationsSubmitted&quot;:&quot;23&quot;}]"/>
    <x v="91"/>
  </r>
  <r>
    <s v="Data Pull 09-28-2022.xlsx"/>
    <n v="1008"/>
    <x v="2"/>
    <d v="2020-07-02T21:26:09"/>
    <s v="State Water Resources Control Board"/>
    <x v="0"/>
    <s v="No"/>
    <s v="Environment &amp; Water"/>
    <x v="5"/>
    <x v="1"/>
    <n v="0.5"/>
    <n v="5000000"/>
    <s v="Between 0 and 3"/>
    <s v="Between $250,000 and $5,000,000"/>
    <s v="range"/>
    <s v="Reimbursement(s)"/>
    <d v="2020-06-03T07:00:00"/>
    <s v="Ongoing"/>
    <s v="3 years"/>
    <s v="Applications are accepted and awarded continuously."/>
    <s v="[{&quot;fiscalYear&quot;:&quot;2020-2021&quot;,&quot;applicationsSubmitted&quot;:&quot;24&quot;}]"/>
    <x v="91"/>
  </r>
  <r>
    <s v="Data Pull 09-28-2022.xlsx"/>
    <n v="1809"/>
    <x v="2"/>
    <d v="2021-12-20T19:28:42"/>
    <s v="State Treasurer's Office"/>
    <x v="1"/>
    <s v="No"/>
    <s v="Disadvantaged Communities; Housing, Community and Economic Development"/>
    <x v="12"/>
    <x v="0"/>
    <n v="0.2"/>
    <n v="20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none"/>
    <s v="On a rolling basis"/>
    <s v="[{&quot;fiscalYear&quot;:&quot;2020-2021&quot;,&quot;applicationsSubmitted&quot;:&quot;28&quot;}]"/>
    <x v="91"/>
  </r>
  <r>
    <s v="Data Pull 09-28-2022.xlsx"/>
    <n v="1899"/>
    <x v="2"/>
    <d v="2020-07-30T17:22:27"/>
    <s v="Tahoe Conservancy"/>
    <x v="0"/>
    <s v="Yes"/>
    <s v="Environment &amp; Water; Parks &amp; Recreation"/>
    <x v="5"/>
    <x v="1"/>
    <n v="0.1"/>
    <n v="350000"/>
    <s v="Dependant on number of submissions received, application process, etc."/>
    <s v="Dependant on number of submissions received, application process, etc."/>
    <s v="depends"/>
    <s v="Reimbursement(s)"/>
    <d v="2020-07-10T07:00:00"/>
    <s v="Ongoing"/>
    <s v="Ongoing. "/>
    <s v="Rolling basis"/>
    <s v="[{&quot;fiscalYear&quot;:&quot;2020-2021&quot;,&quot;applicationsSubmitted&quot;:&quot;3&quot;}]"/>
    <x v="91"/>
  </r>
  <r>
    <s v="Data Pull 09-28-2022.xlsx"/>
    <n v="3300"/>
    <x v="2"/>
    <d v="2022-01-19T18:33:52"/>
    <s v="Department of Resources Recycling and Recovery"/>
    <x v="1"/>
    <s v="No"/>
    <s v="Environment &amp; Water"/>
    <x v="7"/>
    <x v="1"/>
    <s v="Not Required"/>
    <n v="37426000"/>
    <s v="Dependant on number of submissions received, application process, etc."/>
    <s v="Dependant on number of submissions received, application process, etc."/>
    <s v="depends"/>
    <s v="Advance(s)"/>
    <d v="2020-08-03T07:00:00"/>
    <s v="Ongoing"/>
    <s v="Continuous"/>
    <s v="N/A"/>
    <s v="[{&quot;fiscalYear&quot;:&quot;2020-2021&quot;,&quot;applicationsSubmitted&quot;:&quot;3&quot;}]"/>
    <x v="91"/>
  </r>
  <r>
    <s v="Data Pull 09-28-2022.xlsx"/>
    <n v="1971"/>
    <x v="2"/>
    <d v="2022-05-16T21:32:05"/>
    <s v="State Treasurer's Office"/>
    <x v="0"/>
    <s v="Yes"/>
    <s v="Disadvantaged Communities; Disaster Prevention &amp; Relief; Employment, Labor &amp; Training; Energy; Environment &amp; Water; Housing, Community and Economic Development; Science, Technology, and Research &amp; Development; Transportation"/>
    <x v="2"/>
    <x v="3"/>
    <s v="Not Required"/>
    <n v="100000000"/>
    <s v="Dependant on number of submissions received, application process, etc."/>
    <s v="Dependant on number of submissions received, application process, etc."/>
    <s v="depends"/>
    <s v="Advances &amp; Reimbursement(s)"/>
    <d v="2010-09-01T07:00:00"/>
    <s v="Ongoing"/>
    <s v="3y unless extended"/>
    <s v="Ongoing"/>
    <s v="[{&quot;fiscalYear&quot;:&quot;2020-2021&quot;,&quot;applicationsSubmitted&quot;:&quot;31&quot;}]"/>
    <x v="91"/>
  </r>
  <r>
    <s v="Data Pull 09-28-2022.xlsx"/>
    <n v="1149"/>
    <x v="2"/>
    <d v="2021-07-01T16:13:05"/>
    <s v="State Water Resources Control Board"/>
    <x v="0"/>
    <s v="Yes"/>
    <s v="Disadvantaged Communities; Environment &amp; Water"/>
    <x v="7"/>
    <x v="1"/>
    <s v="Not Required"/>
    <n v="34000000"/>
    <s v="Between 65 and 85"/>
    <s v="Dependant on number of submissions received, application process, etc."/>
    <s v="depends"/>
    <s v="Reimbursement(s)"/>
    <d v="2021-07-01T07:00:00"/>
    <s v="Ongoing"/>
    <s v="3 years"/>
    <s v="Continuous"/>
    <s v="[{&quot;fiscalYear&quot;:&quot;2020-2021&quot;,&quot;applicationsSubmitted&quot;:&quot;35&quot;}]"/>
    <x v="91"/>
  </r>
  <r>
    <s v="Data Pull 09-28-2022.xlsx"/>
    <n v="1803"/>
    <x v="2"/>
    <d v="2021-12-20T19:33:47"/>
    <s v="State Treasurer's Office"/>
    <x v="1"/>
    <s v="No"/>
    <s v="Disadvantaged Communities; Housing, Community and Economic Development"/>
    <x v="12"/>
    <x v="1"/>
    <n v="0.02"/>
    <n v="4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as applicable"/>
    <s v="On a rolling basis"/>
    <s v="[{&quot;fiscalYear&quot;:&quot;2020-2021&quot;,&quot;applicationsSubmitted&quot;:&quot;515&quot;}]"/>
    <x v="91"/>
  </r>
  <r>
    <s v="Data Pull 09-28-2022.xlsx"/>
    <n v="1494"/>
    <x v="2"/>
    <d v="2020-07-03T20:48:47"/>
    <s v="State Treasurer's Office"/>
    <x v="1"/>
    <s v="No"/>
    <s v="Disaster Prevention &amp; Relief; Health &amp; Human Services"/>
    <x v="0"/>
    <x v="3"/>
    <s v="Not Required"/>
    <n v="5000000"/>
    <s v="Between 0 and 20"/>
    <s v="Between $0 and $250,000"/>
    <s v="range"/>
    <s v="Advances &amp; Reimbursement(s)"/>
    <d v="2020-07-01T07:00:00"/>
    <s v="Ongoing"/>
    <s v="Ongoing"/>
    <s v="Ongoing"/>
    <s v="[{&quot;fiscalYear&quot;:&quot;2020-2021&quot;,&quot;applicationsSubmitted&quot;:&quot;6&quot;}]"/>
    <x v="91"/>
  </r>
  <r>
    <s v="Data Pull 09-28-2022.xlsx"/>
    <n v="1671"/>
    <x v="2"/>
    <d v="2020-07-30T17:19:41"/>
    <s v="Coastal Conservancy"/>
    <x v="0"/>
    <s v="Yes"/>
    <s v="Disadvantaged Communities; Environment &amp; Water; Parks &amp; Recreation"/>
    <x v="5"/>
    <x v="1"/>
    <s v="Not Required"/>
    <n v="5000000"/>
    <s v="Dependant on number of submissions received, application process, etc."/>
    <s v="Dependant on number of submissions received, application process, etc."/>
    <s v="depends"/>
    <s v="Reimbursement(s)"/>
    <d v="2020-07-06T07:00:00"/>
    <s v="Ongoing"/>
    <s v="Usually 3-4 years"/>
    <s v="Ongoing"/>
    <s v="[{&quot;fiscalYear&quot;:&quot;2020-2021&quot;,&quot;applicationsSubmitted&quot;:&quot;6&quot;}]"/>
    <x v="91"/>
  </r>
  <r>
    <s v="Data Pull 09-28-2022.xlsx"/>
    <n v="1806"/>
    <x v="2"/>
    <d v="2020-07-28T16:11:40"/>
    <s v="State Treasurer's Office"/>
    <x v="1"/>
    <s v="No"/>
    <s v="Environment &amp; Water; Transportation"/>
    <x v="12"/>
    <x v="1"/>
    <s v="Not Required"/>
    <n v="1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none"/>
    <s v="On a rolling basis"/>
    <s v="[{&quot;fiscalYear&quot;:&quot;2020-2021&quot;,&quot;applicationsSubmitted&quot;:&quot;6235&quot;}]"/>
    <x v="91"/>
  </r>
  <r>
    <s v="Data Pull 09-28-2022.xlsx"/>
    <n v="8624"/>
    <x v="2"/>
    <d v="2022-03-17T17:07:15"/>
    <s v="Coastal Conservancy"/>
    <x v="0"/>
    <s v="No"/>
    <s v="Disaster Prevention &amp; Relief; Environment &amp; Water"/>
    <x v="5"/>
    <x v="1"/>
    <s v="Not Required"/>
    <n v="17000000"/>
    <s v="Dependant on number of submissions received, application process, etc."/>
    <s v="Dependant on number of submissions received, application process, etc."/>
    <s v="depends"/>
    <s v="Reimbursement(s)"/>
    <d v="2022-01-24T08:00:00"/>
    <s v="Ongoing"/>
    <s v="TBD"/>
    <s v="By May 2022"/>
    <s v="[{&quot;fiscalYear&quot;:&quot;2020-2021&quot;,&quot;applicationsSubmitted&quot;:&quot;78&quot;}]"/>
    <x v="91"/>
  </r>
  <r>
    <s v="Data Pull 09-28-2022.xlsx"/>
    <n v="1005"/>
    <x v="2"/>
    <d v="2020-07-02T21:23:53"/>
    <s v="State Water Resources Control Board"/>
    <x v="0"/>
    <s v="No"/>
    <s v="Environment &amp; Water"/>
    <x v="6"/>
    <x v="1"/>
    <n v="0.5"/>
    <n v="18000000"/>
    <s v="Dependant on number of submissions received, application process, etc."/>
    <s v="Between $75,000 and $150,000"/>
    <s v="range"/>
    <s v="Reimbursement(s)"/>
    <d v="2020-06-03T07:00:00"/>
    <s v="Ongoing"/>
    <s v="3 years"/>
    <s v="Applications are accepted and awarded continuously."/>
    <s v="[{&quot;fiscalYear&quot;:&quot;2020-2021&quot;,&quot;applicationsSubmitted&quot;:&quot;9&quot;}]"/>
    <x v="91"/>
  </r>
  <r>
    <s v="Data Pull 09-28-2022.xlsx"/>
    <n v="9215"/>
    <x v="0"/>
    <d v="2022-07-21T22:16:13"/>
    <s v="Department of Health Care Access and Information"/>
    <x v="0"/>
    <s v="No"/>
    <s v="Health &amp; Human Services"/>
    <x v="14"/>
    <x v="3"/>
    <s v="Not Required"/>
    <n v="2000000"/>
    <s v="Dependant on number of submissions received, application process, etc."/>
    <s v="Between $5,000 and $50,000"/>
    <s v="range"/>
    <s v="Advance(s)"/>
    <d v="2022-02-23T08:00:00"/>
    <d v="2022-02-25T15:00:00"/>
    <s v="Two months"/>
    <n v="44652"/>
    <s v="[{&quot;fiscalYear&quot;:&quot;2021-2022&quot;,&quot;applicationsSubmitted&quot;:0,&quot;grantsAwarded&quot;:0}]"/>
    <x v="91"/>
  </r>
  <r>
    <s v="Data Pull 09-28-2022.xlsx"/>
    <n v="8069"/>
    <x v="0"/>
    <d v="2022-07-21T22:17:50"/>
    <s v="Department of Health Care Access and Information"/>
    <x v="0"/>
    <s v="No"/>
    <s v="Health &amp; Human Services"/>
    <x v="14"/>
    <x v="3"/>
    <s v="Not Required"/>
    <n v="2000000"/>
    <s v="Dependant on number of submissions received, application process, etc."/>
    <s v="Between $5,000 and $50,000"/>
    <s v="range"/>
    <s v="Advance(s)"/>
    <d v="2021-12-14T08:00:00"/>
    <d v="2022-02-21T15:00:00"/>
    <s v="Two months"/>
    <n v="44652"/>
    <s v="[{&quot;fiscalYear&quot;:&quot;2021-2022&quot;,&quot;applicationsSubmitted&quot;:0,&quot;grantsAwarded&quot;:0}]"/>
    <x v="91"/>
  </r>
  <r>
    <s v="Data Pull 09-28-2022.xlsx"/>
    <n v="11714"/>
    <x v="2"/>
    <d v="2022-07-12T21:43:11"/>
    <s v="Department of Forestry and Fire Protection"/>
    <x v="0"/>
    <s v="No"/>
    <s v="Agriculture; Environment &amp; Water"/>
    <x v="17"/>
    <x v="1"/>
    <n v="0.25"/>
    <m/>
    <s v="Dependant on number of submissions received, application process, etc."/>
    <s v="Dependant on number of submissions received, application process, etc."/>
    <s v="depends"/>
    <s v="Advances &amp; Reimbursement(s)"/>
    <d v="2022-07-12T07:00:00"/>
    <s v="Ongoing"/>
    <s v="7/12/2022 -6/30/2026"/>
    <s v="7/12/2022 -3/31/2026"/>
    <s v="[{&quot;fiscalYear&quot;:&quot;2021-2022&quot;,&quot;applicationsSubmitted&quot;:0,&quot;grantsAwarded&quot;:0}]"/>
    <x v="91"/>
  </r>
  <r>
    <s v="Data Pull 09-28-2022.xlsx"/>
    <n v="10538"/>
    <x v="0"/>
    <d v="2022-09-13T21:25:29"/>
    <s v="Department of Resources Recycling and Recovery"/>
    <x v="0"/>
    <s v="No"/>
    <s v="Education; Transportation"/>
    <x v="3"/>
    <x v="1"/>
    <s v="Not Required"/>
    <n v="6090000"/>
    <s v="Dependant on number of submissions received, application process, etc."/>
    <s v="Dependant on number of submissions received, application process, etc."/>
    <s v="depends"/>
    <s v="Advance(s)"/>
    <d v="2022-05-26T15:00:00"/>
    <d v="2022-06-28T11:59:00"/>
    <s v="5/26/2022-6/28/2022"/>
    <n v="44896"/>
    <s v="[{&quot;fiscalYear&quot;:&quot;2021-2022&quot;,&quot;applicationsSubmitted&quot;:0,&quot;grantsAwarded&quot;:0}]"/>
    <x v="91"/>
  </r>
  <r>
    <s v="Data Pull 09-28-2022.xlsx"/>
    <n v="6667"/>
    <x v="0"/>
    <d v="2022-07-07T17:35:34"/>
    <s v="Department of Resources Recycling and Recovery"/>
    <x v="0"/>
    <s v="Yes"/>
    <s v="Environment &amp; Water; Science, Technology, and Research &amp; Development; Transportation"/>
    <x v="1"/>
    <x v="1"/>
    <s v="Not Required"/>
    <n v="650000"/>
    <s v="Dependant on number of submissions received, application process, etc."/>
    <s v="Dependant on number of submissions received, application process, etc."/>
    <s v="depends"/>
    <s v="Reimbursement(s)"/>
    <d v="2021-08-19T07:00:00"/>
    <d v="2021-12-08T23:59:00"/>
    <s v="NTP to April 1, 2024"/>
    <n v="44593"/>
    <s v="[{&quot;fiscalYear&quot;:&quot;2021-2022&quot;,&quot;applicationsSubmitted&quot;:1,&quot;grantsAwarded&quot;:1}]"/>
    <x v="0"/>
  </r>
  <r>
    <s v="Data Pull 09-28-2022.xlsx"/>
    <n v="7126"/>
    <x v="0"/>
    <d v="2022-07-18T23:53:33"/>
    <s v="CA State Library"/>
    <x v="0"/>
    <s v="No"/>
    <s v="Disadvantaged Communities; Libraries and Arts; Science, Technology, and Research &amp; Development"/>
    <x v="1"/>
    <x v="1"/>
    <s v="Not Required"/>
    <n v="9795000"/>
    <s v="Exactly 1"/>
    <s v="Dependant on number of submissions received, application process, etc."/>
    <s v="depends"/>
    <s v="Advances &amp; Reimbursement(s)"/>
    <d v="2021-11-18T00:00:00"/>
    <d v="2021-12-01T17:00:00"/>
    <s v="12/13/21-12/31/23"/>
    <n v="44538"/>
    <s v="[{&quot;fiscalYear&quot;:&quot;2021-2022&quot;,&quot;applicationsSubmitted&quot;:1,&quot;grantsAwarded&quot;:1}]"/>
    <x v="0"/>
  </r>
  <r>
    <s v="Data Pull 09-28-2022.xlsx"/>
    <n v="10091"/>
    <x v="0"/>
    <d v="2022-07-19T14:46:49"/>
    <s v="CA Arts Council"/>
    <x v="0"/>
    <s v="No"/>
    <s v="Disadvantaged Communities; Employment, Labor &amp; Training; Libraries and Arts"/>
    <x v="5"/>
    <x v="1"/>
    <s v="Not Required"/>
    <n v="150000"/>
    <s v="Exactly 1"/>
    <n v="150000"/>
    <s v="specified"/>
    <s v="Advance(s)"/>
    <d v="2022-04-28T07:00:00"/>
    <d v="2022-06-23T23:59:00"/>
    <s v="1/1/23 - 12/31/24"/>
    <n v="44774"/>
    <s v="[{&quot;fiscalYear&quot;:&quot;2021-2022&quot;,&quot;applicationsSubmitted&quot;:10,&quot;grantsAwarded&quot;:0}]"/>
    <x v="1"/>
  </r>
  <r>
    <s v="Data Pull 09-28-2022.xlsx"/>
    <n v="9866"/>
    <x v="0"/>
    <d v="2022-06-01T22:26:10"/>
    <s v="Department of Resources Recycling and Recovery"/>
    <x v="0"/>
    <s v="No"/>
    <s v="Energy; Environment &amp; Water"/>
    <x v="3"/>
    <x v="1"/>
    <s v="Not Required"/>
    <n v="19000000"/>
    <s v="Dependant on number of submissions received, application process, etc."/>
    <s v="Between $1,000,000 and $4,000,000"/>
    <s v="range"/>
    <s v="Reimbursement(s)"/>
    <d v="2022-04-06T07:00:00"/>
    <d v="2022-05-19T00:00:00"/>
    <s v="2 years"/>
    <n v="44805"/>
    <s v="[{&quot;fiscalYear&quot;:&quot;2021-2022&quot;,&quot;applicationsSubmitted&quot;:10,&quot;grantsAwarded&quot;:0}]"/>
    <x v="1"/>
  </r>
  <r>
    <s v="Data Pull 09-28-2022.xlsx"/>
    <n v="9938"/>
    <x v="0"/>
    <d v="2022-07-05T21:10:27"/>
    <s v="Department of Social Services"/>
    <x v="0"/>
    <s v="No"/>
    <s v="Health &amp; Human Services"/>
    <x v="5"/>
    <x v="2"/>
    <s v="Not Required"/>
    <n v="3000000"/>
    <s v="Exactly 10"/>
    <s v="Dependant on number of submissions received, application process, etc."/>
    <s v="depends"/>
    <s v="Reimbursement(s)"/>
    <d v="2022-04-11T07:00:00"/>
    <d v="2022-04-29T17:00:00"/>
    <s v="3 years"/>
    <n v="44712"/>
    <s v="[{&quot;fiscalYear&quot;:&quot;2021-2022&quot;,&quot;applicationsSubmitted&quot;:10,&quot;grantsAwarded&quot;:0}]"/>
    <x v="1"/>
  </r>
  <r>
    <s v="Data Pull 09-28-2022.xlsx"/>
    <n v="10088"/>
    <x v="0"/>
    <d v="2022-07-19T14:47:56"/>
    <s v="CA Arts Council"/>
    <x v="0"/>
    <s v="No"/>
    <s v="Employment, Labor &amp; Training; Libraries and Arts"/>
    <x v="5"/>
    <x v="1"/>
    <s v="Not Required"/>
    <n v="500000"/>
    <s v="Dependant on number of submissions received, application process, etc."/>
    <s v="Between $0 and $500,000"/>
    <s v="range"/>
    <s v="Advance(s)"/>
    <d v="2022-04-28T07:00:00"/>
    <d v="2022-06-23T23:59:00"/>
    <s v="1/1/23 - 12/31/23"/>
    <n v="44774"/>
    <s v="[{&quot;fiscalYear&quot;:&quot;2021-2022&quot;,&quot;applicationsSubmitted&quot;:11,&quot;grantsAwarded&quot;:0}]"/>
    <x v="5"/>
  </r>
  <r>
    <s v="Data Pull 09-28-2022.xlsx"/>
    <n v="10118"/>
    <x v="0"/>
    <d v="2022-06-30T18:48:42"/>
    <s v="CA Department of Food and Agriculture"/>
    <x v="0"/>
    <s v="No"/>
    <s v="Agriculture; Energy; Food &amp; Nutrition; Housing, Community and Economic Development"/>
    <x v="1"/>
    <x v="1"/>
    <s v="Not Required"/>
    <n v="900000"/>
    <s v="Dependant on number of submissions received, application process, etc."/>
    <s v="Dependant on number of submissions received, application process, etc."/>
    <s v="depends"/>
    <s v="Advances &amp; Reimbursement(s)"/>
    <d v="2022-04-28T07:00:00"/>
    <d v="2022-06-10T17:00:00"/>
    <s v="thru December 2026"/>
    <n v="44743"/>
    <s v="[{&quot;fiscalYear&quot;:&quot;2021-2022&quot;,&quot;applicationsSubmitted&quot;:11,&quot;grantsAwarded&quot;:0}]"/>
    <x v="5"/>
  </r>
  <r>
    <s v="Data Pull 09-28-2022.xlsx"/>
    <n v="6964"/>
    <x v="0"/>
    <d v="2022-07-11T21:05:44"/>
    <s v="Department of Parks and Recreation"/>
    <x v="0"/>
    <s v="No"/>
    <s v="Education; Environment &amp; Water; Parks &amp; Recreation"/>
    <x v="0"/>
    <x v="2"/>
    <n v="0.12"/>
    <n v="2700000"/>
    <s v="Dependant on number of submissions received, application process, etc."/>
    <s v="Dependant on number of submissions received, application process, etc."/>
    <s v="depends"/>
    <s v="Advances &amp; Reimbursement(s)"/>
    <d v="2021-09-21T07:00:00"/>
    <d v="2021-10-29T17:00:00"/>
    <s v="1-3 years"/>
    <n v="44562"/>
    <s v="[{&quot;fiscalYear&quot;:&quot;2021-2022&quot;,&quot;applicationsSubmitted&quot;:11,&quot;grantsAwarded&quot;:0}]"/>
    <x v="5"/>
  </r>
  <r>
    <s v="Data Pull 09-28-2022.xlsx"/>
    <n v="9041"/>
    <x v="0"/>
    <d v="2022-07-11T23:19:08"/>
    <s v="Department of Forestry and Fire Protection"/>
    <x v="0"/>
    <s v="No"/>
    <s v="Disadvantaged Communities; Education; Environment &amp; Water"/>
    <x v="5"/>
    <x v="1"/>
    <s v="Not Required"/>
    <n v="10000000"/>
    <s v="Between 2 and 10"/>
    <s v="Between $1,000,000 and $4,000,000"/>
    <s v="range"/>
    <s v="Advances &amp; Reimbursement(s)"/>
    <d v="2022-02-14T16:00:00"/>
    <d v="2022-04-01T17:00:00"/>
    <s v="Open Seven weeks"/>
    <n v="44682"/>
    <s v="[{&quot;fiscalYear&quot;:&quot;2021-2022&quot;,&quot;applicationsSubmitted&quot;:11,&quot;grantsAwarded&quot;:3}]"/>
    <x v="5"/>
  </r>
  <r>
    <s v="Data Pull 09-28-2022.xlsx"/>
    <n v="2631"/>
    <x v="0"/>
    <d v="2022-06-13T23:29:00"/>
    <s v="Sacramento-San Joaquin Delta Conservancy"/>
    <x v="0"/>
    <s v="Yes"/>
    <s v="Agriculture; Environment &amp; Water"/>
    <x v="5"/>
    <x v="1"/>
    <s v="Not Required"/>
    <n v="3100000"/>
    <s v="Dependant on number of submissions received, application process, etc."/>
    <s v="Dependant on number of submissions received, application process, etc."/>
    <s v="depends"/>
    <s v="Reimbursement(s)"/>
    <d v="2021-07-31T07:00:00"/>
    <d v="2021-08-31T17:00:00"/>
    <s v="no more than 3 years"/>
    <s v="Spring 2022"/>
    <s v="[{&quot;fiscalYear&quot;:&quot;2021-2022&quot;,&quot;applicationsSubmitted&quot;:12,&quot;grantsAwarded&quot;:0}]"/>
    <x v="7"/>
  </r>
  <r>
    <s v="Data Pull 09-28-2022.xlsx"/>
    <n v="8411"/>
    <x v="0"/>
    <d v="2022-06-08T23:34:54"/>
    <s v="Coastal Conservancy"/>
    <x v="0"/>
    <s v="No"/>
    <s v="Environment &amp; Water; Parks &amp; Recreation"/>
    <x v="5"/>
    <x v="1"/>
    <s v="Not Required"/>
    <n v="9000000"/>
    <s v="Dependant on number of submissions received, application process, etc."/>
    <s v="Between $1 and $200,000"/>
    <s v="range"/>
    <s v="Advances &amp; Reimbursement(s)"/>
    <d v="2022-01-06T08:00:00"/>
    <d v="2022-03-11T17:00:00"/>
    <s v="complete by Feb 2025"/>
    <s v="TBD"/>
    <s v="[{&quot;fiscalYear&quot;:&quot;2021-2022&quot;,&quot;applicationsSubmitted&quot;:122,&quot;grantsAwarded&quot;:0}]"/>
    <x v="92"/>
  </r>
  <r>
    <s v="Data Pull 09-28-2022.xlsx"/>
    <n v="8906"/>
    <x v="0"/>
    <d v="2022-08-23T21:54:47"/>
    <s v="CA State Library"/>
    <x v="0"/>
    <s v="No"/>
    <s v="Disadvantaged Communities; Libraries and Arts"/>
    <x v="3"/>
    <x v="2"/>
    <s v="Not Required"/>
    <n v="100000"/>
    <s v="Dependant on number of submissions received, application process, etc."/>
    <s v="Dependant on number of submissions received, application process, etc."/>
    <s v="depends"/>
    <s v="Advance(s)"/>
    <d v="2022-02-09T00:00:00"/>
    <d v="2022-03-04T17:00:00"/>
    <s v="FY 2021-2022"/>
    <n v="44638"/>
    <s v="[{&quot;fiscalYear&quot;:&quot;2021-2022&quot;,&quot;applicationsSubmitted&quot;:13,&quot;grantsAwarded&quot;:11}]"/>
    <x v="9"/>
  </r>
  <r>
    <s v="Data Pull 09-28-2022.xlsx"/>
    <n v="8588"/>
    <x v="0"/>
    <d v="2022-06-29T13:28:22"/>
    <s v="CA Natural Resources Agency"/>
    <x v="0"/>
    <s v="No"/>
    <s v="Disadvantaged Communities; Education; Libraries and Arts"/>
    <x v="5"/>
    <x v="1"/>
    <n v="0.05"/>
    <n v="47500000"/>
    <s v="Dependant on number of submissions received, application process, etc."/>
    <s v="Between $50,000 and $500,000"/>
    <s v="range"/>
    <s v="Reimbursement(s)"/>
    <d v="2022-01-28T08:00:00"/>
    <d v="2022-03-11T00:00:00"/>
    <s v="Complete Mar 1, 2026"/>
    <n v="44866"/>
    <s v="[{&quot;fiscalYear&quot;:&quot;2021-2022&quot;,&quot;applicationsSubmitted&quot;:139,&quot;grantsAwarded&quot;:0}]"/>
    <x v="93"/>
  </r>
  <r>
    <s v="Data Pull 09-28-2022.xlsx"/>
    <n v="9911"/>
    <x v="0"/>
    <d v="2022-06-29T13:15:02"/>
    <s v="CA Natural Resources Agency"/>
    <x v="0"/>
    <s v="No"/>
    <s v="Environment &amp; Water"/>
    <x v="0"/>
    <x v="1"/>
    <s v="Not Required"/>
    <n v="8299998"/>
    <s v="Dependant on number of submissions received, application process, etc."/>
    <s v="Dependant on number of submissions received, application process, etc."/>
    <s v="depends"/>
    <s v="Advances &amp; Reimbursement(s)"/>
    <d v="2022-04-08T07:00:00"/>
    <d v="2022-06-03T17:00:00"/>
    <n v="46082"/>
    <n v="44986"/>
    <s v="[{&quot;fiscalYear&quot;:&quot;2021-2022&quot;,&quot;applicationsSubmitted&quot;:14,&quot;grantsAwarded&quot;:0}]"/>
    <x v="12"/>
  </r>
  <r>
    <s v="Data Pull 09-28-2022.xlsx"/>
    <n v="7595"/>
    <x v="0"/>
    <d v="2022-06-17T18:36:48"/>
    <s v="CA State Library"/>
    <x v="0"/>
    <s v="No"/>
    <s v="Education; Libraries and Arts"/>
    <x v="0"/>
    <x v="1"/>
    <s v="Not Required"/>
    <n v="750000"/>
    <s v="Dependant on number of submissions received, application process, etc."/>
    <s v="Between $5,000 and $150,000"/>
    <s v="range"/>
    <s v="Advance(s)"/>
    <d v="2021-11-15T20:00:00"/>
    <d v="2022-01-07T17:00:00"/>
    <n v="45382"/>
    <n v="44593"/>
    <s v="[{&quot;fiscalYear&quot;:&quot;2021-2022&quot;,&quot;applicationsSubmitted&quot;:14,&quot;grantsAwarded&quot;:11}]"/>
    <x v="12"/>
  </r>
  <r>
    <s v="Data Pull 09-28-2022.xlsx"/>
    <n v="8528"/>
    <x v="0"/>
    <d v="2022-07-18T23:46:55"/>
    <s v="CA State Library"/>
    <x v="0"/>
    <s v="No"/>
    <s v="Disadvantaged Communities; Libraries and Arts"/>
    <x v="3"/>
    <x v="2"/>
    <s v="Not Required"/>
    <n v="175000"/>
    <s v="Dependant on number of submissions received, application process, etc."/>
    <s v="Between $0 and $6,000"/>
    <s v="range"/>
    <s v="Advance(s)"/>
    <d v="2022-01-11T08:00:00"/>
    <d v="2022-02-08T11:59:00"/>
    <s v="FY 2021-2022"/>
    <n v="44610"/>
    <s v="[{&quot;fiscalYear&quot;:&quot;2021-2022&quot;,&quot;applicationsSubmitted&quot;:14,&quot;grantsAwarded&quot;:12}]"/>
    <x v="12"/>
  </r>
  <r>
    <s v="Data Pull 09-28-2022.xlsx"/>
    <n v="8066"/>
    <x v="0"/>
    <d v="2022-06-30T22:38:07"/>
    <s v="Department of Parks and Recreation"/>
    <x v="0"/>
    <s v="No"/>
    <s v="Education; Environment &amp; Water; Parks &amp; Recreation"/>
    <x v="0"/>
    <x v="1"/>
    <n v="0.25"/>
    <n v="35000000"/>
    <s v="Dependant on number of submissions received, application process, etc."/>
    <s v="Dependant on number of submissions received, application process, etc."/>
    <s v="depends"/>
    <s v="Advances &amp; Reimbursement(s)"/>
    <d v="2022-02-22T08:01:00"/>
    <d v="2022-06-06T17:00:00"/>
    <s v="1-3 years"/>
    <n v="44774"/>
    <s v="[{&quot;fiscalYear&quot;:&quot;2021-2022&quot;,&quot;applicationsSubmitted&quot;:150,&quot;grantsAwarded&quot;:0}]"/>
    <x v="94"/>
  </r>
  <r>
    <s v="Data Pull 09-28-2022.xlsx"/>
    <n v="2184"/>
    <x v="2"/>
    <d v="2022-06-14T17:13:51"/>
    <s v="Sacramento-San Joaquin Delta Conservancy"/>
    <x v="0"/>
    <s v="Yes"/>
    <s v="Disadvantaged Communities; Education; Housing, Community and Economic Development; Parks &amp; Recreation"/>
    <x v="0"/>
    <x v="1"/>
    <s v="Not Required"/>
    <n v="8700000"/>
    <s v="Dependant on number of submissions received, application process, etc."/>
    <s v="Dependant on number of submissions received, application process, etc."/>
    <s v="depends"/>
    <s v="Advances &amp; Reimbursement(s)"/>
    <d v="2020-07-14T18:42:32"/>
    <s v="Ongoing"/>
    <s v="No more than 3 years"/>
    <s v="Ongoing"/>
    <s v="[{&quot;fiscalYear&quot;:&quot;2021-2022&quot;,&quot;applicationsSubmitted&quot;:16,&quot;grantsAwarded&quot;:0}]"/>
    <x v="16"/>
  </r>
  <r>
    <s v="Data Pull 09-28-2022.xlsx"/>
    <n v="7078"/>
    <x v="0"/>
    <d v="2022-09-26T22:22:31"/>
    <s v="Department of Cannabis Control"/>
    <x v="0"/>
    <s v="No"/>
    <s v="Employment, Labor &amp; Training; Housing, Community and Economic Development"/>
    <x v="3"/>
    <x v="1"/>
    <s v="Not Required"/>
    <n v="100000000"/>
    <s v="Between 1 and 17"/>
    <s v="Between $416,870 and $22,312,360"/>
    <s v="range"/>
    <s v="Advances &amp; Reimbursement(s)"/>
    <d v="2021-10-01T07:00:00"/>
    <d v="2021-11-15T00:00:00"/>
    <s v="3.5 Years"/>
    <n v="44531"/>
    <s v="[{&quot;fiscalYear&quot;:&quot;2021-2022&quot;,&quot;applicationsSubmitted&quot;:17,&quot;grantsAwarded&quot;:17}]"/>
    <x v="19"/>
  </r>
  <r>
    <s v="Data Pull 09-28-2022.xlsx"/>
    <n v="8048"/>
    <x v="0"/>
    <d v="2022-08-01T21:35:33"/>
    <s v="CA State Library"/>
    <x v="0"/>
    <s v="No"/>
    <s v="Disadvantaged Communities; Libraries and Arts"/>
    <x v="3"/>
    <x v="2"/>
    <s v="Not Required"/>
    <n v="1500000"/>
    <s v="Dependant on number of submissions received, application process, etc."/>
    <s v="Between $10,000 and $250,000"/>
    <s v="range"/>
    <s v="Advance(s)"/>
    <d v="2021-12-14T08:00:00"/>
    <d v="2022-03-01T17:00:00"/>
    <s v="FY 2022-2023"/>
    <n v="44720"/>
    <s v="[{&quot;fiscalYear&quot;:&quot;2021-2022&quot;,&quot;applicationsSubmitted&quot;:18,&quot;grantsAwarded&quot;:11}]"/>
    <x v="20"/>
  </r>
  <r>
    <s v="Data Pull 09-28-2022.xlsx"/>
    <n v="8678"/>
    <x v="0"/>
    <d v="2022-08-26T22:51:20"/>
    <s v="Department of Fish and Wildlife"/>
    <x v="0"/>
    <s v="No"/>
    <s v="Environment &amp; Water; Parks &amp; Recreation"/>
    <x v="0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2-01-25T08:00:00"/>
    <d v="2022-03-30T17:00:00"/>
    <n v="45838"/>
    <n v="44712"/>
    <s v="[{&quot;fiscalYear&quot;:&quot;2021-2022&quot;,&quot;applicationsSubmitted&quot;:19,&quot;grantsAwarded&quot;:5}]"/>
    <x v="22"/>
  </r>
  <r>
    <s v="Data Pull 09-28-2022.xlsx"/>
    <n v="10070"/>
    <x v="0"/>
    <d v="2022-07-19T14:48:58"/>
    <s v="CA Arts Council"/>
    <x v="0"/>
    <s v="No"/>
    <s v="Disadvantaged Communities; Education; Libraries and Arts"/>
    <x v="5"/>
    <x v="1"/>
    <s v="Not Required"/>
    <n v="8000000"/>
    <s v="Dependant on number of submissions received, application process, etc."/>
    <s v="Between $0 and $60,000"/>
    <s v="range"/>
    <s v="Advance(s)"/>
    <d v="2022-04-28T07:00:00"/>
    <d v="2022-06-23T23:59:00"/>
    <s v="1/1/23 - 12/31/24"/>
    <n v="44774"/>
    <s v="[{&quot;fiscalYear&quot;:&quot;2021-2022&quot;,&quot;applicationsSubmitted&quot;:199,&quot;grantsAwarded&quot;:0}]"/>
    <x v="95"/>
  </r>
  <r>
    <s v="Data Pull 09-28-2022.xlsx"/>
    <n v="10205"/>
    <x v="0"/>
    <d v="2022-07-11T17:34:30"/>
    <s v="Department of Parks and Recreation"/>
    <x v="0"/>
    <s v="No"/>
    <s v="Environment &amp; Water; Parks &amp; Recreation"/>
    <x v="0"/>
    <x v="2"/>
    <n v="0.33"/>
    <n v="555000"/>
    <s v="Exactly 2"/>
    <n v="277500"/>
    <s v="specified"/>
    <s v="Reimbursement(s)"/>
    <d v="2022-05-03T07:00:00"/>
    <d v="2022-06-15T10:00:00"/>
    <s v="1 Year"/>
    <s v="December"/>
    <s v="[{&quot;fiscalYear&quot;:&quot;2021-2022&quot;,&quot;applicationsSubmitted&quot;:2,&quot;grantsAwarded&quot;:0}]"/>
    <x v="23"/>
  </r>
  <r>
    <s v="Data Pull 09-28-2022.xlsx"/>
    <n v="9995"/>
    <x v="0"/>
    <d v="2022-06-08T19:56:44"/>
    <s v="Department of Fish and Wildlife"/>
    <x v="0"/>
    <s v="No"/>
    <s v="Environment &amp; Water"/>
    <x v="5"/>
    <x v="1"/>
    <s v="Not Required"/>
    <n v="10000000"/>
    <s v="Dependant on number of submissions received, application process, etc."/>
    <s v="Dependant on number of submissions received, application process, etc."/>
    <s v="depends"/>
    <s v="Reimbursement(s)"/>
    <d v="2022-04-29T07:00:00"/>
    <d v="2022-06-03T16:00:00"/>
    <s v="1 month"/>
    <s v="Summer/Fall 2022"/>
    <s v="[{&quot;fiscalYear&quot;:&quot;2021-2022&quot;,&quot;applicationsSubmitted&quot;:2,&quot;grantsAwarded&quot;:0}]"/>
    <x v="23"/>
  </r>
  <r>
    <s v="Data Pull 09-28-2022.xlsx"/>
    <n v="9761"/>
    <x v="0"/>
    <d v="2022-06-02T20:53:56"/>
    <s v="Department of General Services"/>
    <x v="0"/>
    <s v="No"/>
    <s v="Education; Employment, Labor &amp; Training; Science, Technology, and Research &amp; Development"/>
    <x v="8"/>
    <x v="1"/>
    <s v="Not Required"/>
    <n v="2850000"/>
    <s v="Exactly 1"/>
    <n v="2850000"/>
    <s v="specified"/>
    <s v="Advances &amp; Reimbursement(s)"/>
    <d v="2022-04-01T07:01:00"/>
    <d v="2022-04-29T14:00:00"/>
    <s v="5/16/22 - 4/30/26"/>
    <n v="44690"/>
    <s v="[{&quot;fiscalYear&quot;:&quot;2021-2022&quot;,&quot;applicationsSubmitted&quot;:2,&quot;grantsAwarded&quot;:1}]"/>
    <x v="23"/>
  </r>
  <r>
    <s v="Data Pull 09-28-2022.xlsx"/>
    <n v="1797"/>
    <x v="2"/>
    <d v="2022-08-03T22:30:44"/>
    <s v="State Water Resources Control Board"/>
    <x v="2"/>
    <s v="No"/>
    <s v="Disadvantaged Communities; Environment &amp; Water"/>
    <x v="5"/>
    <x v="0"/>
    <s v="Not Required"/>
    <n v="50000000"/>
    <s v="Dependant on number of submissions received, application process, etc."/>
    <s v="Dependant on number of submissions received, application process, etc."/>
    <s v="depends"/>
    <s v="Reimbursement(s)"/>
    <d v="2020-07-10T07:00:00"/>
    <s v="Ongoing"/>
    <n v="44625"/>
    <s v="continuously"/>
    <s v="[{&quot;fiscalYear&quot;:&quot;2021-2022&quot;,&quot;applicationsSubmitted&quot;:20,&quot;grantsAwarded&quot;:17}]"/>
    <x v="24"/>
  </r>
  <r>
    <s v="Data Pull 09-28-2022.xlsx"/>
    <n v="1131"/>
    <x v="2"/>
    <d v="2022-09-22T16:02:59"/>
    <s v="State Water Resources Control Board"/>
    <x v="0"/>
    <s v="Yes"/>
    <s v="Environment &amp; Water"/>
    <x v="12"/>
    <x v="1"/>
    <s v="Not Required"/>
    <n v="70000"/>
    <s v="Dependant on number of submissions received, application process, etc."/>
    <s v="Dependant on number of submissions received, application process, etc."/>
    <s v="depends"/>
    <s v="Reimbursement(s)"/>
    <d v="2020-06-09T07:00:00"/>
    <s v="Ongoing"/>
    <s v="Ongoing"/>
    <s v="Ongoing"/>
    <s v="[{&quot;fiscalYear&quot;:&quot;2021-2022&quot;,&quot;applicationsSubmitted&quot;:20,&quot;grantsAwarded&quot;:20}]"/>
    <x v="24"/>
  </r>
  <r>
    <s v="Data Pull 09-28-2022.xlsx"/>
    <n v="1647"/>
    <x v="2"/>
    <d v="2022-07-27T22:47:28"/>
    <s v="Department of Public Health"/>
    <x v="0"/>
    <s v="No"/>
    <s v="Health &amp; Human Services"/>
    <x v="2"/>
    <x v="1"/>
    <s v="Not Required"/>
    <n v="10702000"/>
    <s v="Dependant on number of submissions received, application process, etc."/>
    <s v="Dependant on number of submissions received, application process, etc."/>
    <s v="depends"/>
    <s v="Reimbursement(s)"/>
    <d v="2020-07-15T07:00:00"/>
    <s v="Ongoing"/>
    <s v="Dependent on applicant's project proposal; projects may not exceed 36 months."/>
    <s v="Ongoing; Awards are released as soon as applications are approved by the CDPH, and by the Centers for Medicare and Medicaid Services (CMS)."/>
    <s v="[{&quot;fiscalYear&quot;:&quot;2021-2022&quot;,&quot;applicationsSubmitted&quot;:21,&quot;grantsAwarded&quot;:0}]"/>
    <x v="26"/>
  </r>
  <r>
    <s v="Data Pull 09-28-2022.xlsx"/>
    <n v="10064"/>
    <x v="0"/>
    <d v="2022-07-19T14:48:25"/>
    <s v="CA Arts Council"/>
    <x v="0"/>
    <s v="No"/>
    <s v="Education; Libraries and Arts"/>
    <x v="5"/>
    <x v="0"/>
    <s v="Not Required"/>
    <n v="11200000"/>
    <s v="Dependant on number of submissions received, application process, etc."/>
    <s v="Between $0 and $60,000"/>
    <s v="range"/>
    <s v="Advance(s)"/>
    <d v="2022-04-28T07:00:00"/>
    <d v="2022-06-23T23:59:00"/>
    <s v="1/1/23 - 12/31/24"/>
    <n v="44774"/>
    <s v="[{&quot;fiscalYear&quot;:&quot;2021-2022&quot;,&quot;applicationsSubmitted&quot;:212,&quot;grantsAwarded&quot;:0}]"/>
    <x v="96"/>
  </r>
  <r>
    <s v="Data Pull 09-28-2022.xlsx"/>
    <n v="4121"/>
    <x v="2"/>
    <d v="2022-07-27T22:45:33"/>
    <s v="Department of Public Health"/>
    <x v="0"/>
    <s v="No"/>
    <s v="Health &amp; Human Services"/>
    <x v="2"/>
    <x v="1"/>
    <s v="Not Required"/>
    <n v="10702000"/>
    <s v="Dependant on number of submissions received, application process, etc."/>
    <s v="Dependant on number of submissions received, application process, etc."/>
    <s v="depends"/>
    <s v="Reimbursement(s)"/>
    <d v="2020-09-24T07:00:00"/>
    <s v="Ongoing"/>
    <s v="One-time purchase."/>
    <s v="Ongoing basis."/>
    <s v="[{&quot;fiscalYear&quot;:&quot;2021-2022&quot;,&quot;applicationsSubmitted&quot;:22,&quot;grantsAwarded&quot;:0}]"/>
    <x v="27"/>
  </r>
  <r>
    <s v="Data Pull 09-28-2022.xlsx"/>
    <n v="7250"/>
    <x v="0"/>
    <d v="2022-07-01T21:12:40"/>
    <s v="CA State Library"/>
    <x v="0"/>
    <s v="No"/>
    <s v="Education; Housing, Community and Economic Development; Libraries and Arts; Science, Technology, and Research &amp; Development"/>
    <x v="6"/>
    <x v="1"/>
    <n v="0.05"/>
    <n v="1800000"/>
    <s v="Dependant on number of submissions received, application process, etc."/>
    <s v="Dependant on number of submissions received, application process, etc."/>
    <s v="depends"/>
    <s v="Advance(s)"/>
    <d v="2021-10-21T07:00:00"/>
    <d v="2022-06-15T17:00:00"/>
    <s v="10/21/21 - 6/30/22"/>
    <s v="Rolling award dates"/>
    <s v="[{&quot;fiscalYear&quot;:&quot;2021-2022&quot;,&quot;applicationsSubmitted&quot;:25,&quot;grantsAwarded&quot;:25}]"/>
    <x v="97"/>
  </r>
  <r>
    <s v="Data Pull 09-28-2022.xlsx"/>
    <n v="9941"/>
    <x v="0"/>
    <d v="2022-07-05T21:10:12"/>
    <s v="Department of Social Services"/>
    <x v="0"/>
    <s v="No"/>
    <s v="Disadvantaged Communities; Health &amp; Human Services; Housing, Community and Economic Development"/>
    <x v="5"/>
    <x v="2"/>
    <s v="Not Required"/>
    <n v="5000000"/>
    <s v="Exactly 5"/>
    <n v="333000"/>
    <s v="specified"/>
    <s v="Reimbursement(s)"/>
    <d v="2022-04-11T07:00:00"/>
    <d v="2022-05-13T17:00:00"/>
    <s v="10/1/2022-9/30/2025"/>
    <n v="44742"/>
    <s v="[{&quot;fiscalYear&quot;:&quot;2021-2022&quot;,&quot;applicationsSubmitted&quot;:27,&quot;grantsAwarded&quot;:0}]"/>
    <x v="98"/>
  </r>
  <r>
    <s v="Data Pull 09-28-2022.xlsx"/>
    <n v="9566"/>
    <x v="0"/>
    <d v="2022-07-11T17:35:38"/>
    <s v="CA Department of Food and Agriculture"/>
    <x v="0"/>
    <s v="No"/>
    <s v="Agriculture; Animal Services; Energy; Environment &amp; Water"/>
    <x v="18"/>
    <x v="1"/>
    <n v="0.5"/>
    <n v="18200000"/>
    <s v="Dependant on number of submissions received, application process, etc."/>
    <s v="Dependant on number of submissions received, application process, etc."/>
    <s v="depends"/>
    <s v="Reimbursement(s)"/>
    <d v="2022-03-10T19:00:00"/>
    <d v="2022-05-09T17:00:00"/>
    <s v="Two years"/>
    <n v="44774"/>
    <s v="[{&quot;fiscalYear&quot;:&quot;2021-2022&quot;,&quot;applicationsSubmitted&quot;:27,&quot;grantsAwarded&quot;:0}]"/>
    <x v="98"/>
  </r>
  <r>
    <s v="Data Pull 09-28-2022.xlsx"/>
    <n v="1098"/>
    <x v="2"/>
    <d v="2022-09-22T17:28:40"/>
    <s v="State Water Resources Control Board"/>
    <x v="0"/>
    <s v="Yes"/>
    <s v="Disadvantaged Communities; Environment &amp; Water"/>
    <x v="5"/>
    <x v="0"/>
    <s v="Not Required"/>
    <n v="130000000"/>
    <s v="Dependant on number of submissions received, application process, etc."/>
    <s v="Dependant on number of submissions received, application process, etc."/>
    <s v="depends"/>
    <s v="Reimbursement(s)"/>
    <d v="2020-06-08T07:00:00"/>
    <s v="Ongoing"/>
    <s v="4 years"/>
    <s v="Ongoing"/>
    <s v="[{&quot;fiscalYear&quot;:&quot;2021-2022&quot;,&quot;applicationsSubmitted&quot;:28,&quot;grantsAwarded&quot;:28},{&quot;fiscalYear&quot;:&quot;2022-2023&quot;,&quot;applicationsSubmitted&quot;:0,&quot;grantsAwarded&quot;:0}]"/>
    <x v="99"/>
  </r>
  <r>
    <s v="Data Pull 09-28-2022.xlsx"/>
    <n v="1920"/>
    <x v="2"/>
    <d v="2022-06-27T22:49:23"/>
    <s v="Coachella Valley Mountains Conservancy"/>
    <x v="0"/>
    <s v="No"/>
    <s v="Environment &amp; Water"/>
    <x v="5"/>
    <x v="1"/>
    <s v="Not Required"/>
    <n v="7900000"/>
    <s v="Dependant on number of submissions received, application process, etc."/>
    <s v="Dependant on number of submissions received, application process, etc."/>
    <s v="depends"/>
    <s v="Advances &amp; Reimbursement(s)"/>
    <d v="2020-07-15T07:00:00"/>
    <s v="Ongoing"/>
    <s v="As funding permits"/>
    <s v="Rolling Basis"/>
    <s v="[{&quot;fiscalYear&quot;:&quot;2021-2022&quot;,&quot;applicationsSubmitted&quot;:3,&quot;grantsAwarded&quot;:0}]"/>
    <x v="35"/>
  </r>
  <r>
    <s v="Data Pull 09-28-2022.xlsx"/>
    <n v="10304"/>
    <x v="0"/>
    <d v="2022-06-29T16:22:03"/>
    <s v="Department of Conservation"/>
    <x v="0"/>
    <s v="Yes"/>
    <s v="Agriculture; Environment &amp; Water"/>
    <x v="5"/>
    <x v="1"/>
    <n v="0.25"/>
    <n v="1"/>
    <s v="Dependant on number of submissions received, application process, etc."/>
    <s v="Dependant on number of submissions received, application process, etc."/>
    <s v="depends"/>
    <s v="Other"/>
    <d v="2022-04-28T07:00:00"/>
    <d v="2022-06-15T00:00:00"/>
    <s v="2 years"/>
    <n v="44896"/>
    <s v="[{&quot;fiscalYear&quot;:&quot;2021-2022&quot;,&quot;applicationsSubmitted&quot;:31,&quot;grantsAwarded&quot;:0}]"/>
    <x v="37"/>
  </r>
  <r>
    <s v="Data Pull 09-28-2022.xlsx"/>
    <n v="6763"/>
    <x v="0"/>
    <d v="2022-07-21T22:18:20"/>
    <s v="Department of Health Care Access and Information"/>
    <x v="0"/>
    <s v="No"/>
    <s v="Education; Health &amp; Human Services"/>
    <x v="0"/>
    <x v="1"/>
    <s v="Not Required"/>
    <n v="12725000"/>
    <s v="Dependant on number of submissions received, application process, etc."/>
    <s v="Dependant on number of submissions received, application process, etc."/>
    <s v="depends"/>
    <s v="Reimbursement(s)"/>
    <d v="2021-09-01T07:00:00"/>
    <d v="2021-10-08T15:00:00"/>
    <s v="One month"/>
    <n v="44562"/>
    <s v="[{&quot;fiscalYear&quot;:&quot;2021-2022&quot;,&quot;applicationsSubmitted&quot;:31,&quot;grantsAwarded&quot;:0}]"/>
    <x v="37"/>
  </r>
  <r>
    <s v="Data Pull 09-28-2022.xlsx"/>
    <n v="10007"/>
    <x v="0"/>
    <d v="2022-06-03T20:37:09"/>
    <s v="CA Arts Council"/>
    <x v="0"/>
    <s v="No"/>
    <s v="Disadvantaged Communities; Disaster Prevention &amp; Relief; Education; Employment, Labor &amp; Training; Energy; Environment &amp; Water; Food &amp; Nutrition; Health &amp; Human Services; Housing, Community and Economic Development; Libraries and Arts; Parks &amp; Recreation; Science, Technology, and Research &amp; Development; Veterans &amp; Military"/>
    <x v="5"/>
    <x v="1"/>
    <s v="Not Required"/>
    <n v="59400000"/>
    <s v="Dependant on number of submissions received, application process, etc."/>
    <s v="Between $1,000,000 and $5,000,000"/>
    <s v="range"/>
    <s v="Advance(s)"/>
    <d v="2022-04-15T07:00:00"/>
    <d v="2022-06-02T23:59:00"/>
    <s v="10/1/22 - 9/30/24"/>
    <n v="44774"/>
    <s v="[{&quot;fiscalYear&quot;:&quot;2021-2022&quot;,&quot;applicationsSubmitted&quot;:33,&quot;grantsAwarded&quot;:0}]"/>
    <x v="39"/>
  </r>
  <r>
    <s v="Data Pull 09-28-2022.xlsx"/>
    <n v="6580"/>
    <x v="0"/>
    <d v="2022-09-16T00:06:54"/>
    <s v="Governor's Office of Business and Economic Development"/>
    <x v="0"/>
    <s v="No"/>
    <s v="Disadvantaged Communities; Employment, Labor &amp; Training; Health &amp; Human Services; Housing, Community and Economic Development; Law, Justice, and Legal Services"/>
    <x v="0"/>
    <x v="1"/>
    <s v="Not Required"/>
    <n v="38400000"/>
    <s v="Dependant on number of submissions received, application process, etc."/>
    <s v="Between $100,000 and $900,000"/>
    <s v="range"/>
    <s v="Reimbursement(s)"/>
    <d v="2021-08-23T07:00:00"/>
    <d v="2021-09-29T23:30:00"/>
    <s v="3/2022-4/2023"/>
    <n v="44562"/>
    <s v="[{&quot;fiscalYear&quot;:&quot;2021-2022&quot;,&quot;applicationsSubmitted&quot;:331,&quot;grantsAwarded&quot;:78}]"/>
    <x v="100"/>
  </r>
  <r>
    <s v="Data Pull 09-28-2022.xlsx"/>
    <n v="8642"/>
    <x v="0"/>
    <d v="2022-07-21T22:21:06"/>
    <s v="Department of Health Care Access and Information"/>
    <x v="0"/>
    <s v="Yes"/>
    <s v="Disadvantaged Communities; Health &amp; Human Services"/>
    <x v="0"/>
    <x v="1"/>
    <s v="Not Required"/>
    <n v="2200000"/>
    <s v="Dependant on number of submissions received, application process, etc."/>
    <s v="Dependant on number of submissions received, application process, etc."/>
    <s v="depends"/>
    <s v="Advances &amp; Reimbursement(s)"/>
    <d v="2022-02-04T08:00:00"/>
    <d v="2022-03-04T15:00:00"/>
    <s v="One month"/>
    <n v="44650"/>
    <s v="[{&quot;fiscalYear&quot;:&quot;2021-2022&quot;,&quot;applicationsSubmitted&quot;:34,&quot;grantsAwarded&quot;:0}]"/>
    <x v="40"/>
  </r>
  <r>
    <s v="Data Pull 09-28-2022.xlsx"/>
    <n v="8834"/>
    <x v="0"/>
    <d v="2022-06-01T16:48:50"/>
    <s v="Governor's Office of Emergency Services"/>
    <x v="0"/>
    <s v="Yes"/>
    <s v="Disaster Prevention &amp; Relief"/>
    <x v="4"/>
    <x v="0"/>
    <s v="Not Required"/>
    <n v="650000"/>
    <s v="Dependant on number of submissions received, application process, etc."/>
    <s v="Dependant on number of submissions received, application process, etc."/>
    <s v="depends"/>
    <s v="Reimbursement(s)"/>
    <d v="2022-02-02T16:00:00"/>
    <d v="2022-03-21T17:00:00"/>
    <s v="05/01/22 - 04/30/23"/>
    <n v="44682"/>
    <s v="[{&quot;fiscalYear&quot;:&quot;2021-2022&quot;,&quot;applicationsSubmitted&quot;:4,&quot;grantsAwarded&quot;:0}]"/>
    <x v="48"/>
  </r>
  <r>
    <s v="Data Pull 09-28-2022.xlsx"/>
    <n v="10115"/>
    <x v="0"/>
    <d v="2022-07-19T14:45:44"/>
    <s v="CA Arts Council"/>
    <x v="0"/>
    <s v="No"/>
    <s v="Disadvantaged Communities; Education; Employment, Labor &amp; Training; Health &amp; Human Services; Housing, Community and Economic Development; Libraries and Arts"/>
    <x v="5"/>
    <x v="1"/>
    <s v="Not Required"/>
    <n v="3200000"/>
    <s v="Dependant on number of submissions received, application process, etc."/>
    <s v="Between $2,500 and $50,000"/>
    <s v="range"/>
    <s v="Advance(s)"/>
    <d v="2022-04-28T07:00:00"/>
    <d v="2022-06-23T23:59:00"/>
    <s v="1/1/23 - 12/31/23"/>
    <n v="44774"/>
    <s v="[{&quot;fiscalYear&quot;:&quot;2021-2022&quot;,&quot;applicationsSubmitted&quot;:41,&quot;grantsAwarded&quot;:0}]"/>
    <x v="101"/>
  </r>
  <r>
    <s v="Data Pull 09-28-2022.xlsx"/>
    <n v="10067"/>
    <x v="0"/>
    <d v="2022-07-19T14:46:15"/>
    <s v="CA Arts Council"/>
    <x v="0"/>
    <s v="No"/>
    <s v="Education; Employment, Labor &amp; Training"/>
    <x v="5"/>
    <x v="1"/>
    <s v="Not Required"/>
    <n v="1600000"/>
    <s v="Dependant on number of submissions received, application process, etc."/>
    <s v="Between $0 and $15,000"/>
    <s v="range"/>
    <s v="Advance(s)"/>
    <d v="2022-04-28T07:00:00"/>
    <d v="2022-06-23T23:59:00"/>
    <s v="1/1/23 - 12/31/24"/>
    <n v="44774"/>
    <s v="[{&quot;fiscalYear&quot;:&quot;2021-2022&quot;,&quot;applicationsSubmitted&quot;:42,&quot;grantsAwarded&quot;:0}]"/>
    <x v="51"/>
  </r>
  <r>
    <s v="Data Pull 09-28-2022.xlsx"/>
    <n v="10127"/>
    <x v="0"/>
    <d v="2022-07-19T14:44:52"/>
    <s v="CA Arts Council"/>
    <x v="0"/>
    <s v="No"/>
    <s v="Disadvantaged Communities; Education; Housing, Community and Economic Development; Libraries and Arts"/>
    <x v="5"/>
    <x v="1"/>
    <s v="Not Required"/>
    <n v="16000000"/>
    <s v="Dependant on number of submissions received, application process, etc."/>
    <s v="Between $0 and $40,000"/>
    <s v="range"/>
    <s v="Advance(s)"/>
    <d v="2022-04-28T07:00:00"/>
    <d v="2022-06-23T23:59:00"/>
    <s v="1/1/23 - 12/31/24"/>
    <n v="44774"/>
    <s v="[{&quot;fiscalYear&quot;:&quot;2021-2022&quot;,&quot;applicationsSubmitted&quot;:420,&quot;grantsAwarded&quot;:0}]"/>
    <x v="102"/>
  </r>
  <r>
    <s v="Data Pull 09-28-2022.xlsx"/>
    <n v="1935"/>
    <x v="2"/>
    <d v="2022-07-08T16:35:05"/>
    <s v="State Treasurer's Office"/>
    <x v="0"/>
    <s v="No"/>
    <s v="Education"/>
    <x v="0"/>
    <x v="1"/>
    <s v="Not Required"/>
    <n v="137272000"/>
    <s v="Dependant on number of submissions received, application process, etc."/>
    <s v="Dependant on number of submissions received, application process, etc."/>
    <s v="depends"/>
    <s v="Advances &amp; Reimbursement(s)"/>
    <d v="2013-07-01T07:00:00"/>
    <s v="Ongoing"/>
    <s v="Annually-Fiscal Year"/>
    <s v="3 Disbursements a FY"/>
    <s v="[{&quot;fiscalYear&quot;:&quot;2021-2022&quot;,&quot;applicationsSubmitted&quot;:435,&quot;grantsAwarded&quot;:0}]"/>
    <x v="103"/>
  </r>
  <r>
    <s v="Data Pull 09-28-2022.xlsx"/>
    <n v="9146"/>
    <x v="0"/>
    <d v="2022-08-23T22:50:40"/>
    <s v="CA State Library"/>
    <x v="0"/>
    <s v="No"/>
    <s v="Education; Libraries and Arts; Parks &amp; Recreation"/>
    <x v="0"/>
    <x v="1"/>
    <s v="Not Required"/>
    <n v="1250000"/>
    <s v="Dependant on number of submissions received, application process, etc."/>
    <s v="Between $50,000 and $125,000"/>
    <s v="range"/>
    <s v="Advance(s)"/>
    <d v="2022-02-23T08:00:00"/>
    <d v="2022-04-25T11:59:00"/>
    <s v="Summer 2022-6/2023"/>
    <s v="May-June 2022"/>
    <s v="[{&quot;fiscalYear&quot;:&quot;2021-2022&quot;,&quot;applicationsSubmitted&quot;:44,&quot;grantsAwarded&quot;:30}]"/>
    <x v="54"/>
  </r>
  <r>
    <s v="Data Pull 09-28-2022.xlsx"/>
    <n v="7487"/>
    <x v="0"/>
    <d v="2022-06-03T16:02:15"/>
    <s v="Department of Resources Recycling and Recovery"/>
    <x v="0"/>
    <s v="Yes"/>
    <s v="Environment &amp; Water"/>
    <x v="3"/>
    <x v="1"/>
    <s v="Not Required"/>
    <n v="10500000"/>
    <s v="Dependant on number of submissions received, application process, etc."/>
    <s v="Between $5,000 and $10,000"/>
    <s v="range"/>
    <s v="Advance(s)"/>
    <d v="2021-11-05T07:00:00"/>
    <d v="2022-01-18T11:59:00"/>
    <s v="4/2022-3/1/2024"/>
    <n v="44652"/>
    <s v="[{&quot;fiscalYear&quot;:&quot;2021-2022&quot;,&quot;applicationsSubmitted&quot;:445,&quot;grantsAwarded&quot;:405}]"/>
    <x v="104"/>
  </r>
  <r>
    <s v="Data Pull 09-28-2022.xlsx"/>
    <n v="7066"/>
    <x v="0"/>
    <d v="2022-08-02T23:14:02"/>
    <s v="Department of Fish and Wildlife"/>
    <x v="0"/>
    <s v="No"/>
    <s v="Environment &amp; Water; Parks &amp; Recreation; Science, Technology, and Research &amp; Development"/>
    <x v="8"/>
    <x v="1"/>
    <s v="Not Required"/>
    <n v="675000"/>
    <s v="Dependant on number of submissions received, application process, etc."/>
    <s v="Between $3,000 and $19,000"/>
    <s v="range"/>
    <s v="Reimbursement(s)"/>
    <d v="2021-10-05T15:00:00"/>
    <d v="2021-11-01T17:00:00"/>
    <s v="March 1-Nov 30, 2022"/>
    <n v="44508"/>
    <s v="[{&quot;fiscalYear&quot;:&quot;2021-2022&quot;,&quot;applicationsSubmitted&quot;:47,&quot;grantsAwarded&quot;:0}]"/>
    <x v="56"/>
  </r>
  <r>
    <s v="Data Pull 09-28-2022.xlsx"/>
    <n v="7754"/>
    <x v="0"/>
    <d v="2022-06-03T15:59:27"/>
    <s v="Department of Resources Recycling and Recovery"/>
    <x v="0"/>
    <s v="Yes"/>
    <s v="Agriculture; Environment &amp; Water; Food &amp; Nutrition"/>
    <x v="3"/>
    <x v="1"/>
    <s v="Not Required"/>
    <n v="57000000"/>
    <s v="Dependant on number of submissions received, application process, etc."/>
    <s v="Dependant on number of submissions received, application process, etc."/>
    <s v="depends"/>
    <s v="Reimbursement(s)"/>
    <d v="2022-01-06T08:00:00"/>
    <d v="2022-02-01T11:59:00"/>
    <s v="4/1/22 - 4/2/24"/>
    <n v="44652"/>
    <s v="[{&quot;fiscalYear&quot;:&quot;2021-2022&quot;,&quot;applicationsSubmitted&quot;:476,&quot;grantsAwarded&quot;:393}]"/>
    <x v="105"/>
  </r>
  <r>
    <s v="Data Pull 09-28-2022.xlsx"/>
    <n v="7838"/>
    <x v="0"/>
    <d v="2022-06-08T21:36:15"/>
    <s v="Coastal Conservancy"/>
    <x v="0"/>
    <s v="No"/>
    <s v="Disaster Prevention &amp; Relief; Environment &amp; Water"/>
    <x v="5"/>
    <x v="1"/>
    <s v="Not Required"/>
    <n v="17000000"/>
    <s v="Dependant on number of submissions received, application process, etc."/>
    <s v="Dependant on number of submissions received, application process, etc."/>
    <s v="depends"/>
    <s v="Reimbursement(s)"/>
    <d v="2021-12-03T08:00:00"/>
    <d v="2022-01-14T17:00:00"/>
    <s v="TBD"/>
    <s v="By May 2022"/>
    <s v="[{&quot;fiscalYear&quot;:&quot;2021-2022&quot;,&quot;applicationsSubmitted&quot;:49,&quot;grantsAwarded&quot;:0}]"/>
    <x v="106"/>
  </r>
  <r>
    <s v="Data Pull 09-28-2022.xlsx"/>
    <n v="1902"/>
    <x v="2"/>
    <d v="2022-07-08T16:35:22"/>
    <s v="State Treasurer's Office"/>
    <x v="1"/>
    <s v="No"/>
    <s v="Education"/>
    <x v="0"/>
    <x v="3"/>
    <s v="Not Required"/>
    <n v="10000000"/>
    <s v="Dependant on number of submissions received, application process, etc."/>
    <s v="Between $100,000 and $250,000"/>
    <s v="range"/>
    <s v="Advance(s)"/>
    <d v="2013-07-01T07:00:00"/>
    <s v="Ongoing"/>
    <s v="Up to a 5 year loan term"/>
    <s v="Pending"/>
    <s v="[{&quot;fiscalYear&quot;:&quot;2021-2022&quot;,&quot;applicationsSubmitted&quot;:5,&quot;grantsAwarded&quot;:0}]"/>
    <x v="58"/>
  </r>
  <r>
    <s v="Data Pull 09-28-2022.xlsx"/>
    <n v="9998"/>
    <x v="0"/>
    <d v="2022-06-08T19:56:24"/>
    <s v="Department of Fish and Wildlife"/>
    <x v="0"/>
    <s v="No"/>
    <s v="Environment &amp; Water"/>
    <x v="5"/>
    <x v="1"/>
    <s v="Not Required"/>
    <n v="10000000"/>
    <s v="Dependant on number of submissions received, application process, etc."/>
    <s v="Dependant on number of submissions received, application process, etc."/>
    <s v="depends"/>
    <s v="Reimbursement(s)"/>
    <d v="2022-04-29T07:00:00"/>
    <d v="2022-06-03T16:00:00"/>
    <s v="1 month"/>
    <s v="Summer/Fall 2022"/>
    <s v="[{&quot;fiscalYear&quot;:&quot;2021-2022&quot;,&quot;applicationsSubmitted&quot;:5,&quot;grantsAwarded&quot;:0}]"/>
    <x v="58"/>
  </r>
  <r>
    <s v="Data Pull 09-28-2022.xlsx"/>
    <n v="1650"/>
    <x v="2"/>
    <d v="2022-07-27T22:46:33"/>
    <s v="Department of Public Health"/>
    <x v="0"/>
    <s v="No"/>
    <s v="Health &amp; Human Services"/>
    <x v="2"/>
    <x v="1"/>
    <s v="Not Required"/>
    <n v="10702000"/>
    <s v="Dependant on number of submissions received, application process, etc."/>
    <s v="Dependant on number of submissions received, application process, etc."/>
    <s v="depends"/>
    <s v="Reimbursement(s)"/>
    <d v="2020-07-15T15:00:00"/>
    <s v="Ongoing"/>
    <s v="Not applicable - funding is for a one-time purchase."/>
    <s v="Ongoing; Awards are released as soon as applications are approved by the CDPH, and by the Centers for Medicare and Medicaid Services (CMS) when applicable."/>
    <s v="[{&quot;fiscalYear&quot;:&quot;2021-2022&quot;,&quot;applicationsSubmitted&quot;:5,&quot;grantsAwarded&quot;:0}]"/>
    <x v="58"/>
  </r>
  <r>
    <s v="Data Pull 09-28-2022.xlsx"/>
    <n v="8858"/>
    <x v="0"/>
    <d v="2022-07-11T22:55:51"/>
    <s v="Department of Social Services"/>
    <x v="0"/>
    <s v="No"/>
    <s v="Disaster Prevention &amp; Relief; Education; Health &amp; Human Services; Housing, Community and Economic Development"/>
    <x v="2"/>
    <x v="2"/>
    <s v="Not Required"/>
    <n v="100000000"/>
    <s v="Between 500 and 1000"/>
    <s v="Between $25,000 and $249,999"/>
    <s v="range"/>
    <s v="Advances &amp; Reimbursement(s)"/>
    <d v="2022-02-07T08:00:00"/>
    <d v="2022-03-25T11:59:00"/>
    <n v="44742"/>
    <s v="3/2022 - 9/2022"/>
    <s v="[{&quot;fiscalYear&quot;:&quot;2021-2022&quot;,&quot;applicationsSubmitted&quot;:5000,&quot;grantsAwarded&quot;:0}]"/>
    <x v="107"/>
  </r>
  <r>
    <s v="Data Pull 09-28-2022.xlsx"/>
    <n v="8237"/>
    <x v="2"/>
    <d v="2022-07-13T00:01:54"/>
    <s v="Department of Forestry and Fire Protection"/>
    <x v="0"/>
    <s v="No"/>
    <s v="Disadvantaged Communities; Employment, Labor &amp; Training; Energy; Science, Technology, and Research &amp; Development; Transportation"/>
    <x v="2"/>
    <x v="1"/>
    <n v="2"/>
    <n v="28000000"/>
    <s v="Dependant on number of submissions received, application process, etc."/>
    <s v="Dependant on number of submissions received, application process, etc."/>
    <s v="depends"/>
    <s v="Reimbursement(s)"/>
    <d v="2022-01-03T08:00:00"/>
    <s v="Ongoing"/>
    <s v="4 years"/>
    <s v="Early Q2 2022"/>
    <s v="[{&quot;fiscalYear&quot;:&quot;2021-2022&quot;,&quot;applicationsSubmitted&quot;:60,&quot;grantsAwarded&quot;:0}]"/>
    <x v="73"/>
  </r>
  <r>
    <s v="Data Pull 09-28-2022.xlsx"/>
    <n v="9569"/>
    <x v="0"/>
    <d v="2022-07-11T17:36:07"/>
    <s v="CA Department of Food and Agriculture"/>
    <x v="0"/>
    <s v="No"/>
    <s v="Agriculture; Animal Services; Environment &amp; Water"/>
    <x v="18"/>
    <x v="1"/>
    <s v="Not Required"/>
    <n v="12200000"/>
    <s v="Dependant on number of submissions received, application process, etc."/>
    <s v="Dependant on number of submissions received, application process, etc."/>
    <s v="depends"/>
    <s v="Advances &amp; Reimbursement(s)"/>
    <d v="2022-03-10T19:00:00"/>
    <d v="2022-05-09T17:00:00"/>
    <s v="Two years"/>
    <n v="44774"/>
    <s v="[{&quot;fiscalYear&quot;:&quot;2021-2022&quot;,&quot;applicationsSubmitted&quot;:62,&quot;grantsAwarded&quot;:0}]"/>
    <x v="108"/>
  </r>
  <r>
    <s v="Data Pull 09-28-2022.xlsx"/>
    <n v="1560"/>
    <x v="2"/>
    <d v="2022-08-03T18:18:24"/>
    <s v="State Water Resources Control Board"/>
    <x v="2"/>
    <s v="No"/>
    <s v="Disadvantaged Communities; Environment &amp; Water"/>
    <x v="5"/>
    <x v="0"/>
    <s v="Not Required"/>
    <n v="110000000"/>
    <s v="Dependant on number of submissions received, application process, etc."/>
    <s v="Dependant on number of submissions received, application process, etc."/>
    <s v="depends"/>
    <s v="Reimbursement(s)"/>
    <d v="2020-07-10T07:00:00"/>
    <s v="Ongoing"/>
    <s v="3-5 years"/>
    <s v="continuously."/>
    <s v="[{&quot;fiscalYear&quot;:&quot;2021-2022&quot;,&quot;applicationsSubmitted&quot;:62,&quot;grantsAwarded&quot;:6}]"/>
    <x v="108"/>
  </r>
  <r>
    <s v="Data Pull 09-28-2022.xlsx"/>
    <n v="7054"/>
    <x v="0"/>
    <d v="2022-08-10T16:52:03"/>
    <s v="Department of Water Resources"/>
    <x v="0"/>
    <s v="No"/>
    <s v="Disaster Prevention &amp; Relief; Environment &amp; Water"/>
    <x v="6"/>
    <x v="1"/>
    <s v="Not Required"/>
    <n v="5000000"/>
    <s v="Dependant on number of submissions received, application process, etc."/>
    <s v="Dependant on number of submissions received, application process, etc."/>
    <s v="depends"/>
    <s v="Reimbursement(s)"/>
    <d v="2022-01-18T16:00:00"/>
    <d v="2022-03-23T17:00:00"/>
    <s v="2 years liquidation"/>
    <s v="Fall 2022"/>
    <s v="[{&quot;fiscalYear&quot;:&quot;2021-2022&quot;,&quot;applicationsSubmitted&quot;:7,&quot;grantsAwarded&quot;:7}]"/>
    <x v="78"/>
  </r>
  <r>
    <s v="Data Pull 09-28-2022.xlsx"/>
    <n v="10085"/>
    <x v="0"/>
    <d v="2022-07-19T14:47:27"/>
    <s v="CA Arts Council"/>
    <x v="0"/>
    <s v="No"/>
    <s v="Disadvantaged Communities; Libraries and Arts"/>
    <x v="15"/>
    <x v="1"/>
    <n v="1"/>
    <n v="2520000"/>
    <s v="Dependant on number of submissions received, application process, etc."/>
    <s v="Between $0 and $50,000"/>
    <s v="range"/>
    <s v="Advance(s)"/>
    <d v="2022-04-28T07:00:00"/>
    <d v="2022-06-23T23:59:00"/>
    <s v="1/1/23 - 12/31/23"/>
    <n v="44774"/>
    <s v="[{&quot;fiscalYear&quot;:&quot;2021-2022&quot;,&quot;applicationsSubmitted&quot;:77,&quot;grantsAwarded&quot;:0}]"/>
    <x v="80"/>
  </r>
  <r>
    <s v="Data Pull 09-28-2022.xlsx"/>
    <n v="8693"/>
    <x v="0"/>
    <d v="2022-09-26T20:38:10"/>
    <s v="CA State Library"/>
    <x v="0"/>
    <s v="No"/>
    <s v="Food &amp; Nutrition; Libraries and Arts"/>
    <x v="3"/>
    <x v="1"/>
    <s v="Not Required"/>
    <n v="800000"/>
    <s v="Dependant on number of submissions received, application process, etc."/>
    <s v="Dependant on number of submissions received, application process, etc."/>
    <s v="depends"/>
    <s v="Advance(s)"/>
    <d v="2022-02-09T17:00:00"/>
    <d v="2022-03-10T17:00:00"/>
    <s v="Summer 2022"/>
    <n v="44652"/>
    <s v="[{&quot;fiscalYear&quot;:&quot;2021-2022&quot;,&quot;applicationsSubmitted&quot;:79,&quot;grantsAwarded&quot;:78}]"/>
    <x v="109"/>
  </r>
  <r>
    <s v="Data Pull 09-28-2022.xlsx"/>
    <n v="10010"/>
    <x v="0"/>
    <d v="2022-07-19T14:51:31"/>
    <s v="CA Arts Council"/>
    <x v="0"/>
    <s v="No"/>
    <s v="Disadvantaged Communities; Education; Housing, Community and Economic Development"/>
    <x v="5"/>
    <x v="3"/>
    <s v="Not Required"/>
    <n v="23600"/>
    <s v="Exactly 1"/>
    <n v="23600"/>
    <s v="specified"/>
    <s v="Advance(s)"/>
    <d v="2022-04-15T07:00:00"/>
    <d v="2022-05-02T23:59:00"/>
    <s v="7/1/22-12/15/22"/>
    <n v="44713"/>
    <s v="[{&quot;fiscalYear&quot;:&quot;2021-2022&quot;,&quot;applicationsSubmitted&quot;:8,&quot;grantsAwarded&quot;:1}]"/>
    <x v="81"/>
  </r>
  <r>
    <s v="Data Pull 09-28-2022.xlsx"/>
    <n v="7316"/>
    <x v="0"/>
    <d v="2022-06-13T21:52:49"/>
    <s v="Coastal Conservancy"/>
    <x v="0"/>
    <s v="No"/>
    <s v="Environment &amp; Water; Parks &amp; Recreation"/>
    <x v="5"/>
    <x v="1"/>
    <s v="Not Required"/>
    <n v="1000000"/>
    <s v="Dependant on number of submissions received, application process, etc."/>
    <s v="Dependant on number of submissions received, application process, etc."/>
    <s v="depends"/>
    <s v="Advances &amp; Reimbursement(s)"/>
    <d v="2021-10-26T07:00:00"/>
    <d v="2022-01-31T17:00:00"/>
    <s v="done by Feb 2026"/>
    <s v="TBD"/>
    <s v="[{&quot;fiscalYear&quot;:&quot;2021-2022&quot;,&quot;applicationsSubmitted&quot;:81,&quot;grantsAwarded&quot;:0}]"/>
    <x v="110"/>
  </r>
  <r>
    <s v="Data Pull 09-28-2022.xlsx"/>
    <n v="1053"/>
    <x v="2"/>
    <d v="2022-08-02T22:28:41"/>
    <s v="State Water Resources Control Board"/>
    <x v="2"/>
    <s v="No"/>
    <s v="Disadvantaged Communities; Environment &amp; Water"/>
    <x v="5"/>
    <x v="0"/>
    <s v="Not Required"/>
    <n v="280000000"/>
    <s v="Dependant on number of submissions received, application process, etc."/>
    <s v="Between $2,000,000 and $10,000,000"/>
    <s v="range"/>
    <s v="Reimbursement(s)"/>
    <d v="2020-06-08T07:00:00"/>
    <s v="Ongoing"/>
    <s v="4 years"/>
    <s v="continuously"/>
    <s v="[{&quot;fiscalYear&quot;:&quot;2021-2022&quot;,&quot;applicationsSubmitted&quot;:86,&quot;grantsAwarded&quot;:28}]"/>
    <x v="83"/>
  </r>
  <r>
    <s v="Data Pull 09-28-2022.xlsx"/>
    <n v="8765"/>
    <x v="0"/>
    <d v="2022-06-29T13:16:38"/>
    <s v="CA Natural Resources Agency"/>
    <x v="0"/>
    <s v="No"/>
    <s v="Disadvantaged Communities; Employment, Labor &amp; Training; Energy; Environment &amp; Water; Housing, Community and Economic Development; Transportation"/>
    <x v="0"/>
    <x v="1"/>
    <s v="Not Required"/>
    <n v="47500000"/>
    <s v="Dependant on number of submissions received, application process, etc."/>
    <s v="Dependant on number of submissions received, application process, etc."/>
    <s v="depends"/>
    <s v="Advances &amp; Reimbursement(s)"/>
    <d v="2022-02-07T08:00:00"/>
    <d v="2022-03-28T17:00:00"/>
    <n v="46082"/>
    <n v="44896"/>
    <s v="[{&quot;fiscalYear&quot;:&quot;2021-2022&quot;,&quot;applicationsSubmitted&quot;:96,&quot;grantsAwarded&quot;:0}]"/>
    <x v="111"/>
  </r>
  <r>
    <s v="Data Pull 09-28-2022.xlsx"/>
    <n v="1584"/>
    <x v="2"/>
    <d v="2022-08-25T21:36:39"/>
    <s v="State Treasurer's Office"/>
    <x v="1"/>
    <s v="No"/>
    <s v="Health &amp; Human Services"/>
    <x v="0"/>
    <x v="3"/>
    <s v="Not Required"/>
    <n v="5000000000"/>
    <s v="Dependant on number of submissions received, application process, etc."/>
    <s v="Between $5,000,000 and $5,000,000,000"/>
    <s v="range"/>
    <s v="Advances &amp; Reimbursement(s)"/>
    <d v="2020-07-07T22:23:24"/>
    <s v="Ongoing"/>
    <s v="Ongoing"/>
    <s v="Ongoing"/>
    <s v="[{&quot;fiscalYear&quot;:&quot;2022-2023&quot;,&quot;applicationsSubmitted&quot;:2,&quot;grantsAwarded&quot;:0},{&quot;fiscalYear&quot;:&quot;2021-2022&quot;,&quot;applicationsSubmitted&quot;:0,&quot;grantsAwarded&quot;:0}]"/>
    <x v="91"/>
  </r>
  <r>
    <s v="Data Pull 09-28-2022.xlsx"/>
    <n v="11513"/>
    <x v="0"/>
    <d v="2022-07-26T22:08:12"/>
    <s v="Department of Conservation"/>
    <x v="0"/>
    <s v="No"/>
    <s v="Agriculture; Disadvantaged Communities; Environment &amp; Water"/>
    <x v="18"/>
    <x v="1"/>
    <s v="Not Required"/>
    <n v="200000"/>
    <s v="Exactly 1"/>
    <n v="200000"/>
    <s v="specified"/>
    <s v="Reimbursement(s)"/>
    <d v="2022-06-29T07:00:00"/>
    <d v="2022-07-01T14:00:00"/>
    <s v="30 months"/>
    <n v="44761"/>
    <s v="[{&quot;fiscalYear&quot;:&quot;2022-2023&quot;,&quot;applicationsSubmitted&quot;:2,&quot;grantsAwarded&quot;:1}]"/>
    <x v="91"/>
  </r>
  <r>
    <s v="Data Pull 09-28-2022.xlsx"/>
    <n v="11084"/>
    <x v="0"/>
    <d v="2022-09-13T21:03:39"/>
    <s v="Department of Resources Recycling and Recovery"/>
    <x v="0"/>
    <s v="Yes"/>
    <s v="Environment &amp; Water"/>
    <x v="6"/>
    <x v="1"/>
    <s v="Not Required"/>
    <n v="500000"/>
    <s v="Dependant on number of submissions received, application process, etc."/>
    <s v="Dependant on number of submissions received, application process, etc."/>
    <s v="depends"/>
    <s v="Reimbursement(s)"/>
    <d v="2022-06-01T07:00:00"/>
    <d v="2022-06-30T23:59:00"/>
    <s v="Through 9/30/2026"/>
    <n v="44805"/>
    <s v="[{&quot;fiscalYear&quot;:&quot;2022-2023&quot;,&quot;applicationsSubmitted&quot;:3,&quot;grantsAwarded&quot;:2}]"/>
    <x v="91"/>
  </r>
  <r>
    <s v="Data Pull 09-28-2022.xlsx"/>
    <n v="1626"/>
    <x v="2"/>
    <d v="2022-06-08T00:20:00"/>
    <s v="Department of Toxic Substances Control"/>
    <x v="1"/>
    <s v="No"/>
    <s v="Environment &amp; Water"/>
    <x v="3"/>
    <x v="1"/>
    <s v="Not Required"/>
    <n v="4500000"/>
    <s v="Dependant on number of submissions received, application process, etc."/>
    <s v="Between $0 and $100,000"/>
    <s v="range"/>
    <s v="Advance(s)"/>
    <d v="2020-07-01T07:00:00"/>
    <s v="Ongoing"/>
    <s v="See &quot;Grant Description.&quot;"/>
    <s v="Continuous basis"/>
    <s v="[{&quot;fiscalYear&quot;:&quot;2023-2024&quot;,&quot;applicationsSubmitted&quot;:0,&quot;grantsAwarded&quot;:0},{&quot;fiscalYear&quot;:&quot;2021-2022&quot;,&quot;applicationsSubmitted&quot;:0,&quot;grantsAwarded&quot;:0},{&quot;fiscalYear&quot;:&quot;2022-2023&quot;,&quot;applicationsSubmitted&quot;:0,&quot;grantsAwarded&quot;:0}]"/>
    <x v="91"/>
  </r>
  <r>
    <s v="Data Pull 09-28-2022.xlsx"/>
    <n v="1614"/>
    <x v="2"/>
    <d v="2022-06-30T16:37:28"/>
    <s v="Department of Toxic Substances Control"/>
    <x v="1"/>
    <s v="No"/>
    <s v="Environment &amp; Water"/>
    <x v="3"/>
    <x v="1"/>
    <s v="Not Required"/>
    <n v="4500000"/>
    <s v="Dependant on number of submissions received, application process, etc."/>
    <s v="Between $0 and $2,500,000"/>
    <s v="range"/>
    <s v="Advance(s)"/>
    <d v="2020-07-14T20:55:30"/>
    <s v="Ongoing"/>
    <s v="See &quot;Grant Description.&quot;"/>
    <s v="Continuous basis"/>
    <s v="[{&quot;fiscalYear&quot;:&quot;2023-2024&quot;,&quot;applicationsSubmitted&quot;:0,&quot;grantsAwarded&quot;:0},{&quot;fiscalYear&quot;:&quot;2021-2022&quot;,&quot;applicationsSubmitted&quot;:1,&quot;grantsAwarded&quot;:0},{&quot;fiscalYear&quot;:&quot;2022-2023&quot;,&quot;applicationsSubmitted&quot;:0,&quot;grantsAwarded&quot;:0}]"/>
    <x v="0"/>
  </r>
  <r>
    <s v="Data Pull 09-28-2022.xlsx"/>
    <n v="5299"/>
    <x v="2"/>
    <d v="2022-06-09T14:34:06"/>
    <s v="Department of Transportation"/>
    <x v="1"/>
    <s v="No"/>
    <s v="Transportation"/>
    <x v="3"/>
    <x v="1"/>
    <s v="Not Required"/>
    <n v="300000"/>
    <s v="Dependant on number of submissions received, application process, etc."/>
    <s v="Dependant on number of submissions received, application process, etc."/>
    <s v="depends"/>
    <s v="Advances &amp; Reimbursement(s)"/>
    <d v="2022-01-11T22:00:00"/>
    <s v="Ongoing"/>
    <s v="1 year from award"/>
    <s v="Continuous"/>
    <s v="[{&quot;fiscalYear&quot;:&quot;2023-2024&quot;,&quot;applicationsSubmitted&quot;:0,&quot;grantsAwarded&quot;:0},{&quot;fiscalYear&quot;:&quot;2021-2022&quot;,&quot;applicationsSubmitted&quot;:1,&quot;grantsAwarded&quot;:1}]"/>
    <x v="91"/>
  </r>
  <r>
    <s v="Data Pull 09-28-2022.xlsx"/>
    <n v="2001"/>
    <x v="2"/>
    <d v="2022-07-18T20:45:53"/>
    <s v="Infrastructure and Economic Development Bank"/>
    <x v="1"/>
    <s v="No"/>
    <s v="Energy; Environment &amp; Water; Housing, Community and Economic Development; Libraries and Arts; Parks &amp; Recreation"/>
    <x v="3"/>
    <x v="3"/>
    <s v="Not Required"/>
    <n v="100000000"/>
    <s v="Dependant on number of submissions received, application process, etc."/>
    <s v="Dependant on number of submissions received, application process, etc."/>
    <s v="depends"/>
    <s v="Reimbursement(s)"/>
    <d v="2020-07-13T07:00:00"/>
    <s v="Ongoing"/>
    <s v="Continuous"/>
    <s v="Continuous"/>
    <s v="[{&quot;fiscalYear&quot;:&quot;2023-2024&quot;,&quot;applicationsSubmitted&quot;:0,&quot;grantsAwarded&quot;:0},{&quot;fiscalYear&quot;:&quot;2021-2022&quot;,&quot;applicationsSubmitted&quot;:2,&quot;grantsAwarded&quot;:0}]"/>
    <x v="91"/>
  </r>
  <r>
    <s v="Data Pull 09-28-2022.xlsx"/>
    <n v="7583"/>
    <x v="2"/>
    <d v="2022-06-27T22:49:07"/>
    <s v="Coachella Valley Mountains Conservancy"/>
    <x v="0"/>
    <s v="No"/>
    <s v="Disadvantaged Communities; Environment &amp; Water; Parks &amp; Recreation"/>
    <x v="5"/>
    <x v="1"/>
    <s v="Not Required"/>
    <n v="2500000"/>
    <s v="Dependant on number of submissions received, application process, etc."/>
    <s v="Between $100,000 and $400,000"/>
    <s v="range"/>
    <s v="Advances &amp; Reimbursement(s)"/>
    <d v="2021-11-09T08:00:00"/>
    <s v="Ongoing"/>
    <s v="2 years"/>
    <n v="44621"/>
    <s v="[{&quot;fiscalYear&quot;:&quot;2023-2024&quot;,&quot;applicationsSubmitted&quot;:0,&quot;grantsAwarded&quot;:0},{&quot;fiscalYear&quot;:&quot;2021-2022&quot;,&quot;applicationsSubmitted&quot;:20,&quot;grantsAwarded&quot;:0}]"/>
    <x v="91"/>
  </r>
  <r>
    <s v="Data Pull 09-28-2022.xlsx"/>
    <n v="1044"/>
    <x v="2"/>
    <d v="2022-08-01T22:44:42"/>
    <s v="State Water Resources Control Board"/>
    <x v="2"/>
    <s v="No"/>
    <s v="Disadvantaged Communities; Environment &amp; Water"/>
    <x v="5"/>
    <x v="0"/>
    <s v="Not Required"/>
    <n v="10000000"/>
    <s v="Dependant on number of submissions received, application process, etc."/>
    <s v="Between $250,000 and $500,000"/>
    <s v="range"/>
    <s v="Reimbursement(s)"/>
    <d v="2020-06-07T07:00:00"/>
    <s v="Ongoing"/>
    <s v="2 years"/>
    <s v="continuously"/>
    <s v="[{&quot;fiscalYear&quot;:&quot;2023-2024&quot;,&quot;applicationsSubmitted&quot;:0,&quot;grantsAwarded&quot;:0},{&quot;fiscalYear&quot;:&quot;2021-2022&quot;,&quot;applicationsSubmitted&quot;:32,&quot;grantsAwarded&quot;:3}]"/>
    <x v="91"/>
  </r>
  <r>
    <s v="Data Pull 09-28-2022.xlsx"/>
    <n v="1683"/>
    <x v="2"/>
    <d v="2022-08-26T16:11:38"/>
    <s v="Coastal Conservancy"/>
    <x v="2"/>
    <s v="Yes"/>
    <s v="Agriculture; Disadvantaged Communities; Disaster Prevention &amp; Relief; Environment &amp; Water; Housing, Community and Economic Development; Parks &amp; Recreation"/>
    <x v="5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Typically 3-4 years."/>
    <s v="Ongoing"/>
    <s v="[{&quot;fiscalYear&quot;:&quot;2023-2024&quot;,&quot;applicationsSubmitted&quot;:0,&quot;grantsAwarded&quot;:0},{&quot;fiscalYear&quot;:&quot;2021-2022&quot;,&quot;applicationsSubmitted&quot;:58,&quot;grantsAwarded&quot;:0}]"/>
    <x v="91"/>
  </r>
  <r>
    <s v="Data Pull 09-28-2022.xlsx"/>
    <n v="4399"/>
    <x v="2"/>
    <d v="2022-06-13T21:59:08"/>
    <s v="Coastal Conservancy"/>
    <x v="0"/>
    <s v="No"/>
    <s v="Environment &amp; Water"/>
    <x v="5"/>
    <x v="1"/>
    <s v="Not Required"/>
    <n v="5700000"/>
    <s v="Dependant on number of submissions received, application process, etc."/>
    <s v="Dependant on number of submissions received, application process, etc."/>
    <s v="depends"/>
    <s v="Reimbursement(s)"/>
    <d v="2020-11-02T08:00:00"/>
    <s v="Ongoing"/>
    <s v="TBC"/>
    <s v="TBC"/>
    <s v="[{&quot;fiscalYear&quot;:&quot;2023-2024&quot;,&quot;applicationsSubmitted&quot;:0,&quot;grantsAwarded&quot;:0},{&quot;fiscalYear&quot;:&quot;2021-2022&quot;,&quot;applicationsSubmitted&quot;:7,&quot;grantsAwarded&quot;:0}]"/>
    <x v="91"/>
  </r>
  <r>
    <s v="Data Pull 09-28-2022.xlsx"/>
    <n v="1938"/>
    <x v="2"/>
    <d v="2022-06-27T22:49:39"/>
    <s v="Coachella Valley Mountains Conservancy"/>
    <x v="0"/>
    <s v="Yes"/>
    <s v="Environment &amp; Water"/>
    <x v="5"/>
    <x v="1"/>
    <s v="Not Required"/>
    <n v="5700000"/>
    <s v="Dependant on number of submissions received, application process, etc."/>
    <s v="Dependant on number of submissions received, application process, etc."/>
    <s v="depends"/>
    <s v="Reimbursement(s)"/>
    <d v="2020-07-15T07:00:00"/>
    <s v="Ongoing"/>
    <s v="As funding permits"/>
    <s v="Rolling basis"/>
    <s v="[{&quot;fiscalYear&quot;:&quot;2023-2024&quot;,&quot;applicationsSubmitted&quot;:0,&quot;grantsAwarded&quot;:0},{&quot;fiscalYear&quot;:&quot;2021-2022&quot;,&quot;applicationsSubmitted&quot;:7,&quot;grantsAwarded&quot;:0}]"/>
    <x v="91"/>
  </r>
  <r>
    <s v="Data Pull 09-28-2022.xlsx"/>
    <n v="6460"/>
    <x v="2"/>
    <d v="2022-06-14T16:39:32"/>
    <s v="Department of Toxic Substances Control"/>
    <x v="0"/>
    <s v="No"/>
    <s v="Disadvantaged Communities; Environment &amp; Water; Housing, Community and Economic Development"/>
    <x v="5"/>
    <x v="1"/>
    <s v="Not Required"/>
    <n v="270500000"/>
    <s v="Dependant on number of submissions received, application process, etc."/>
    <s v="Dependant on number of submissions received, application process, etc."/>
    <s v="depends"/>
    <s v="Reimbursement(s)"/>
    <d v="2021-08-09T07:00:00"/>
    <s v="Ongoing"/>
    <s v="2 years"/>
    <s v="First Round: 4/2022"/>
    <s v="[{&quot;fiscalYear&quot;:&quot;2023-2024&quot;,&quot;applicationsSubmitted&quot;:0,&quot;grantsAwarded&quot;:0},{&quot;fiscalYear&quot;:&quot;2021-2022&quot;,&quot;applicationsSubmitted&quot;:74,&quot;grantsAwarded&quot;:0},{&quot;fiscalYear&quot;:&quot;2022-2023&quot;,&quot;applicationsSubmitted&quot;:0,&quot;grantsAwarded&quot;:0}]"/>
    <x v="112"/>
  </r>
  <r>
    <s v="Data Pull 09-28-2022.xlsx"/>
    <n v="1662"/>
    <x v="2"/>
    <d v="2022-07-29T23:13:06"/>
    <s v="State Treasurer's Office"/>
    <x v="1"/>
    <s v="No"/>
    <s v="Education"/>
    <x v="8"/>
    <x v="3"/>
    <s v="Not Required"/>
    <m/>
    <s v="Dependant on number of submissions received, application process, etc."/>
    <s v="Between $5,000,000 and $5,000,000,000"/>
    <s v="range"/>
    <s v="Advances &amp; Reimbursement(s)"/>
    <d v="2020-07-06T07:00:00"/>
    <s v="Ongoing"/>
    <s v="Ongoing"/>
    <s v="Ongoing"/>
    <s v="[{&quot;fiscalYear&quot;:&quot;2023-2024&quot;,&quot;applicationsSubmitted&quot;:2,&quot;grantsAwarded&quot;:0},{&quot;fiscalYear&quot;:&quot;2022-2023&quot;,&quot;applicationsSubmitted&quot;:1,&quot;grantsAwarded&quot;:1}]"/>
    <x v="91"/>
  </r>
  <r>
    <s v="Data Pull 09-28-2022.xlsx"/>
    <n v="2241"/>
    <x v="2"/>
    <d v="2022-09-02T16:27:45"/>
    <s v="CA State Library"/>
    <x v="0"/>
    <s v="No"/>
    <s v="Education; Libraries and Arts"/>
    <x v="3"/>
    <x v="1"/>
    <n v="0.5"/>
    <n v="1470000"/>
    <s v="Dependant on number of submissions received, application process, etc."/>
    <s v="Dependant on number of submissions received, application process, etc."/>
    <s v="depends"/>
    <s v="Advance(s)"/>
    <d v="2020-07-14T07:00:00"/>
    <s v="Ongoing"/>
    <s v="Unlimited"/>
    <s v="Quarterly"/>
    <s v="[{&quot;fiscalYear&quot;:&quot;2023-2024&quot;,&quot;applicationsSubmitted&quot;:20,&quot;grantsAwarded&quot;:0}]"/>
    <x v="91"/>
  </r>
  <r>
    <s v="Data Pull 09-28-2022.xlsx"/>
    <n v="1641"/>
    <x v="2"/>
    <d v="2022-09-08T21:10:31"/>
    <s v="State Treasurer's Office"/>
    <x v="1"/>
    <s v="No"/>
    <s v="Health &amp; Human Services"/>
    <x v="19"/>
    <x v="3"/>
    <n v="0.05"/>
    <n v="16000000"/>
    <s v="Dependant on number of submissions received, application process, etc."/>
    <s v="Between $25,000 and $1,500,000"/>
    <s v="range"/>
    <s v="Advance(s)"/>
    <d v="2020-07-06T07:00:00"/>
    <s v="Ongoing"/>
    <s v="Ongoing"/>
    <n v="44018"/>
    <s v="[{&quot;fiscalYear&quot;:&quot;2023-2024&quot;,&quot;applicationsSubmitted&quot;:4,&quot;grantsAwarded&quot;:0},{&quot;fiscalYear&quot;:&quot;2022-2023&quot;,&quot;applicationsSubmitted&quot;:5,&quot;grantsAwarded&quot;:1}]"/>
    <x v="91"/>
  </r>
  <r>
    <s v="Data Pull 09-28-2022.xlsx"/>
    <n v="1596"/>
    <x v="2"/>
    <d v="2022-08-25T23:17:47"/>
    <s v="State Treasurer's Office"/>
    <x v="0"/>
    <s v="No"/>
    <s v="Health &amp; Human Services"/>
    <x v="0"/>
    <x v="1"/>
    <s v="Not Required"/>
    <n v="1207943356"/>
    <s v="Dependant on number of submissions received, application process, etc."/>
    <s v="Between $1 and $135,000,000"/>
    <s v="range"/>
    <s v="Advances &amp; Reimbursement(s)"/>
    <d v="2022-02-22T08:00:00"/>
    <s v="Ongoing"/>
    <s v="Ongoing"/>
    <s v="Ongoing"/>
    <s v="[{&quot;fiscalYear&quot;:&quot;2023-2024&quot;,&quot;applicationsSubmitted&quot;:8,&quot;grantsAwarded&quot;:0}]"/>
    <x v="91"/>
  </r>
  <r>
    <s v="Data Pull 09-28-2022.xlsx"/>
    <n v="8885"/>
    <x v="2"/>
    <d v="2022-06-30T21:44:02"/>
    <s v="Department of Social Services"/>
    <x v="0"/>
    <s v="No"/>
    <s v="Disadvantaged Communities; Health &amp; Human Services; Housing, Community and Economic Development"/>
    <x v="1"/>
    <x v="0"/>
    <n v="0.1"/>
    <n v="570000000"/>
    <s v="Dependant on number of submissions received, application process, etc."/>
    <s v="Dependant on number of submissions received, application process, etc."/>
    <s v="depends"/>
    <s v="Advances &amp; Reimbursement(s)"/>
    <d v="2022-02-15T08:00:00"/>
    <s v="Ongoing"/>
    <s v="XXXX"/>
    <n v="44621"/>
    <s v="[{&quot;fiscalYear&quot;:&quot;2023-2024&quot;,&quot;applicationsSubmitted&quot;:80,&quot;grantsAwarded&quot;:0}]"/>
    <x v="91"/>
  </r>
  <r>
    <s v="Data Pull 09-28-2022.xlsx"/>
    <n v="11549"/>
    <x v="2"/>
    <d v="2022-07-05T21:56:49"/>
    <s v="Department of Parks and Recreation"/>
    <x v="0"/>
    <s v="No"/>
    <s v="Environment &amp; Water; Parks &amp; Recreation"/>
    <x v="2"/>
    <x v="2"/>
    <n v="0.25"/>
    <n v="36000"/>
    <s v="Dependant on number of submissions received, application process, etc."/>
    <n v="6000"/>
    <s v="specified"/>
    <s v="Reimbursement(s)"/>
    <d v="2022-07-05T07:00:00"/>
    <d v="2023-06-30T00:00:00"/>
    <s v="1 Year"/>
    <s v="As needed"/>
    <m/>
    <x v="99"/>
  </r>
  <r>
    <s v="Data Pull 09-28-2022.xlsx"/>
    <n v="14474"/>
    <x v="2"/>
    <d v="2022-09-26T23:23:21"/>
    <s v="CA Department of Food and Agriculture"/>
    <x v="0"/>
    <s v="No"/>
    <s v="Agriculture; Environment &amp; Water"/>
    <x v="3"/>
    <x v="1"/>
    <s v="Not Required"/>
    <m/>
    <s v="Dependant on number of submissions received, application process, etc."/>
    <n v="42421"/>
    <s v="specified"/>
    <s v="Reimbursement(s)"/>
    <d v="2022-09-27T00:00:00"/>
    <d v="2022-10-31T23:59:00"/>
    <s v="Two Years"/>
    <n v="44941"/>
    <m/>
    <x v="99"/>
  </r>
  <r>
    <s v="Data Pull 09-28-2022.xlsx"/>
    <n v="12173"/>
    <x v="0"/>
    <d v="2022-07-29T05:09:26"/>
    <s v="Employment Development Department"/>
    <x v="0"/>
    <s v="No"/>
    <s v="Agriculture; Disadvantaged Communities; Education; Employment, Labor &amp; Training"/>
    <x v="1"/>
    <x v="1"/>
    <s v="Not Required"/>
    <n v="150000"/>
    <s v="Exactly 1"/>
    <n v="150000"/>
    <s v="specified"/>
    <s v="Reimbursement(s)"/>
    <d v="2022-07-22T07:00:00"/>
    <d v="2022-08-08T15:00:00"/>
    <s v="9/1/2022- 6/30/2023"/>
    <n v="44774"/>
    <m/>
    <x v="99"/>
  </r>
  <r>
    <s v="Data Pull 09-28-2022.xlsx"/>
    <n v="9017"/>
    <x v="0"/>
    <d v="2022-03-12T01:27:00"/>
    <s v="Governor's Office of Emergency Services"/>
    <x v="0"/>
    <s v="No"/>
    <s v="Health &amp; Human Services; Law, Justice, and Legal Services"/>
    <x v="2"/>
    <x v="2"/>
    <s v="Not Required"/>
    <n v="200000"/>
    <s v="Exactly 1"/>
    <n v="200000"/>
    <s v="specified"/>
    <s v="Reimbursement(s)"/>
    <d v="2022-02-11T16:00:00"/>
    <d v="2022-04-22T17:00:00"/>
    <s v="06/01/22 - 05/31/24"/>
    <n v="44682"/>
    <m/>
    <x v="99"/>
  </r>
  <r>
    <s v="Data Pull 09-28-2022.xlsx"/>
    <n v="13673"/>
    <x v="2"/>
    <d v="2022-08-31T22:49:32"/>
    <s v="CA Department of Food and Agriculture"/>
    <x v="0"/>
    <s v="No"/>
    <s v="Agriculture; Environment &amp; Water"/>
    <x v="15"/>
    <x v="1"/>
    <s v="Not Required"/>
    <n v="14250000"/>
    <s v="Between 7 and 12"/>
    <n v="200000"/>
    <s v="specified"/>
    <s v="Advances &amp; Reimbursement(s)"/>
    <d v="2022-08-31T22:00:00"/>
    <d v="2022-11-23T17:00:00"/>
    <s v="36 months"/>
    <n v="44927"/>
    <m/>
    <x v="99"/>
  </r>
  <r>
    <s v="Data Pull 09-28-2022.xlsx"/>
    <n v="9149"/>
    <x v="0"/>
    <d v="2022-03-09T00:10:29"/>
    <s v="Strategic Growth Council"/>
    <x v="0"/>
    <s v="Yes"/>
    <s v="Disadvantaged Communities; Employment, Labor &amp; Training; Energy; Environment &amp; Water; Food &amp; Nutrition; Health &amp; Human Services; Housing, Community and Economic Development; Parks &amp; Recreation; Transportation"/>
    <x v="1"/>
    <x v="1"/>
    <s v="Not Required"/>
    <n v="1200000"/>
    <s v="Exactly 4"/>
    <n v="300000"/>
    <s v="specified"/>
    <s v="Reimbursement(s)"/>
    <d v="2022-03-09T00:15:00"/>
    <d v="2022-07-01T17:00:00"/>
    <s v="2 years"/>
    <n v="44835"/>
    <m/>
    <x v="99"/>
  </r>
  <r>
    <s v="Data Pull 09-28-2022.xlsx"/>
    <n v="13670"/>
    <x v="2"/>
    <d v="2022-08-30T22:05:54"/>
    <s v="CA Department of Food and Agriculture"/>
    <x v="0"/>
    <s v="No"/>
    <s v="Agriculture"/>
    <x v="5"/>
    <x v="1"/>
    <s v="Not Required"/>
    <n v="1000000"/>
    <s v="Between 1 and 2"/>
    <n v="500000"/>
    <s v="specified"/>
    <s v="Reimbursement(s)"/>
    <d v="2022-08-30T07:00:00"/>
    <d v="2022-10-31T00:00:00"/>
    <s v="9 weeks"/>
    <n v="44958"/>
    <m/>
    <x v="99"/>
  </r>
  <r>
    <s v="Data Pull 09-28-2022.xlsx"/>
    <n v="11444"/>
    <x v="0"/>
    <d v="2022-06-22T21:36:34"/>
    <s v="Department of Social Services"/>
    <x v="0"/>
    <s v="No"/>
    <s v="Disadvantaged Communities; Health &amp; Human Services"/>
    <x v="8"/>
    <x v="2"/>
    <s v="Not Required"/>
    <n v="10000000"/>
    <s v="Exactly 10"/>
    <n v="750000"/>
    <s v="specified"/>
    <s v="Advances &amp; Reimbursement(s)"/>
    <d v="2022-06-27T07:00:00"/>
    <d v="2022-07-07T00:00:00"/>
    <s v="24 months"/>
    <n v="44774"/>
    <m/>
    <x v="99"/>
  </r>
  <r>
    <s v="Data Pull 09-28-2022.xlsx"/>
    <n v="10103"/>
    <x v="0"/>
    <d v="2022-06-03T20:47:16"/>
    <s v="CA Arts Council"/>
    <x v="0"/>
    <s v="No"/>
    <s v="Disadvantaged Communities; Employment, Labor &amp; Training; Libraries and Arts"/>
    <x v="5"/>
    <x v="1"/>
    <s v="Not Required"/>
    <n v="1000000"/>
    <s v="Exactly 1"/>
    <n v="1000000"/>
    <s v="specified"/>
    <s v="Advance(s)"/>
    <d v="2022-04-28T07:00:00"/>
    <d v="2022-06-23T23:59:00"/>
    <s v="1/1/23 - 12/31/23"/>
    <n v="44774"/>
    <m/>
    <x v="99"/>
  </r>
  <r>
    <s v="Data Pull 09-28-2022.xlsx"/>
    <n v="13667"/>
    <x v="2"/>
    <d v="2022-08-30T21:44:55"/>
    <s v="CA Department of Food and Agriculture"/>
    <x v="0"/>
    <s v="No"/>
    <s v="Agriculture"/>
    <x v="5"/>
    <x v="1"/>
    <s v="Not Required"/>
    <n v="2000000"/>
    <s v="Between 1 and 2"/>
    <n v="1000000"/>
    <s v="specified"/>
    <s v="Reimbursement(s)"/>
    <d v="2022-08-30T07:00:00"/>
    <d v="2022-10-31T00:00:00"/>
    <s v="9 weeks"/>
    <n v="44958"/>
    <m/>
    <x v="99"/>
  </r>
  <r>
    <s v="Data Pull 09-28-2022.xlsx"/>
    <n v="11957"/>
    <x v="0"/>
    <d v="2022-07-14T22:15:54"/>
    <s v="CA Arts Council"/>
    <x v="0"/>
    <s v="No"/>
    <s v="Disadvantaged Communities; Education; Employment, Labor &amp; Training; Libraries and Arts"/>
    <x v="5"/>
    <x v="1"/>
    <s v="Not Required"/>
    <n v="1165000"/>
    <s v="Exactly 1"/>
    <n v="1165000"/>
    <s v="specified"/>
    <s v="Advances &amp; Reimbursement(s)"/>
    <d v="2022-07-14T07:00:00"/>
    <d v="2022-08-31T23:59:00"/>
    <s v="1/1/23 - 12/31/24"/>
    <n v="44866"/>
    <m/>
    <x v="99"/>
  </r>
  <r>
    <s v="Data Pull 09-28-2022.xlsx"/>
    <n v="13676"/>
    <x v="2"/>
    <d v="2022-09-21T21:50:57"/>
    <s v="Victim Compensation Board"/>
    <x v="0"/>
    <s v="Yes"/>
    <s v="Disadvantaged Communities; Health &amp; Human Services"/>
    <x v="8"/>
    <x v="1"/>
    <s v="Not Required"/>
    <n v="5000000"/>
    <s v="Exactly 2"/>
    <n v="2500000"/>
    <s v="specified"/>
    <s v="Reimbursement(s)"/>
    <d v="2022-09-16T07:00:00"/>
    <d v="2022-10-28T14:00:00"/>
    <s v="1/1/2023 - 6/30/2025"/>
    <n v="44927"/>
    <m/>
    <x v="99"/>
  </r>
  <r>
    <s v="Data Pull 09-28-2022.xlsx"/>
    <n v="9824"/>
    <x v="2"/>
    <d v="2022-04-04T14:51:43"/>
    <s v="Air Resources Board"/>
    <x v="0"/>
    <s v="No"/>
    <s v="Environment &amp; Water; Transportation"/>
    <x v="0"/>
    <x v="1"/>
    <s v="Not Required"/>
    <n v="10000000"/>
    <s v="Exactly 1"/>
    <n v="10000000"/>
    <s v="specified"/>
    <s v="Advances &amp; Reimbursement(s)"/>
    <d v="2022-04-04T07:00:00"/>
    <s v="Ongoing"/>
    <n v="45473"/>
    <n v="44722"/>
    <m/>
    <x v="99"/>
  </r>
  <r>
    <s v="Data Pull 09-28-2022.xlsx"/>
    <n v="11723"/>
    <x v="2"/>
    <d v="2022-08-26T17:23:48"/>
    <s v="Department of Social Services"/>
    <x v="0"/>
    <s v="No"/>
    <s v="Disadvantaged Communities; Education; Health &amp; Human Services; Housing, Community and Economic Development"/>
    <x v="3"/>
    <x v="1"/>
    <s v="Not Required"/>
    <n v="61300000"/>
    <s v="Between 1 and 6"/>
    <n v="10000000"/>
    <s v="specified"/>
    <s v="Advances &amp; Reimbursement(s)"/>
    <d v="2022-07-13T07:00:00"/>
    <d v="2022-12-01T05:00:00"/>
    <n v="46203"/>
    <n v="44930"/>
    <m/>
    <x v="99"/>
  </r>
  <r>
    <s v="Data Pull 09-28-2022.xlsx"/>
    <n v="10508"/>
    <x v="0"/>
    <d v="2022-06-08T23:13:07"/>
    <s v="Department of Community Services and Development"/>
    <x v="0"/>
    <s v="No"/>
    <s v="Disadvantaged Communities; Energy; Health &amp; Human Services"/>
    <x v="5"/>
    <x v="1"/>
    <s v="Not Required"/>
    <n v="14250000"/>
    <s v="Exactly 1"/>
    <n v="14250000"/>
    <s v="specified"/>
    <s v="Reimbursement(s)"/>
    <d v="2022-06-09T00:00:00"/>
    <d v="2022-07-13T17:00:00"/>
    <s v="9/1/2022 - 8/31/2025"/>
    <n v="44790"/>
    <m/>
    <x v="99"/>
  </r>
  <r>
    <s v="Data Pull 09-28-2022.xlsx"/>
    <n v="8408"/>
    <x v="0"/>
    <d v="2022-03-09T00:08:54"/>
    <s v="Strategic Growth Council"/>
    <x v="0"/>
    <s v="Yes"/>
    <s v="Disadvantaged Communities; Employment, Labor &amp; Training; Energy; Environment &amp; Water; Food &amp; Nutrition; Health &amp; Human Services; Housing, Community and Economic Development; Parks &amp; Recreation; Transportation"/>
    <x v="1"/>
    <x v="1"/>
    <n v="0.5"/>
    <n v="105000000"/>
    <s v="Exactly 3"/>
    <n v="35000000"/>
    <s v="specified"/>
    <s v="Reimbursement(s)"/>
    <d v="2022-03-09T00:15:00"/>
    <d v="2022-07-01T17:00:00"/>
    <s v="5 years"/>
    <n v="44835"/>
    <m/>
    <x v="99"/>
  </r>
  <r>
    <s v="Data Pull 09-28-2022.xlsx"/>
    <n v="1962"/>
    <x v="2"/>
    <d v="2020-07-10T23:26:29"/>
    <s v="State Treasurer's Office"/>
    <x v="1"/>
    <s v="No"/>
    <s v="Education"/>
    <x v="0"/>
    <x v="2"/>
    <s v="Not Required"/>
    <n v="8000000"/>
    <s v="Dependant on number of submissions received, application process, etc."/>
    <s v="Between $0 and $1,000,000"/>
    <s v="range"/>
    <s v="Advance(s)"/>
    <d v="2017-07-01T07:00:00"/>
    <s v="Ongoing"/>
    <s v="Term of the Loan"/>
    <s v="Ongoing"/>
    <m/>
    <x v="99"/>
  </r>
  <r>
    <s v="Data Pull 09-28-2022.xlsx"/>
    <n v="11252"/>
    <x v="0"/>
    <d v="2022-06-14T20:00:17"/>
    <s v="Department of Social Services"/>
    <x v="0"/>
    <s v="No"/>
    <s v="Health &amp; Human Services"/>
    <x v="8"/>
    <x v="1"/>
    <s v="Not Required"/>
    <n v="300000"/>
    <s v="Between 1 and 2"/>
    <s v="Between $0 and $300,000"/>
    <s v="range"/>
    <s v="Reimbursement(s)"/>
    <d v="2022-06-14T07:00:00"/>
    <d v="2022-06-24T05:00:00"/>
    <s v="7/1/2022-6/30/2023"/>
    <n v="44750"/>
    <m/>
    <x v="99"/>
  </r>
  <r>
    <s v="Data Pull 09-28-2022.xlsx"/>
    <n v="10013"/>
    <x v="0"/>
    <d v="2022-04-15T22:41:16"/>
    <s v="Governor's Office of Emergency Services"/>
    <x v="0"/>
    <s v="No"/>
    <s v="Consumer Protection; Disadvantaged Communities; Health &amp; Human Services; Housing, Community and Economic Development"/>
    <x v="7"/>
    <x v="2"/>
    <n v="0.2"/>
    <n v="22750000"/>
    <s v="Dependant on number of submissions received, application process, etc."/>
    <s v="Between $0 and $350,000"/>
    <s v="range"/>
    <s v="Reimbursement(s)"/>
    <d v="2022-04-15T15:00:00"/>
    <d v="2022-06-10T23:59:00"/>
    <s v="01/01/23 - 12/31/23"/>
    <n v="44743"/>
    <m/>
    <x v="99"/>
  </r>
  <r>
    <s v="Data Pull 09-28-2022.xlsx"/>
    <n v="11180"/>
    <x v="0"/>
    <d v="2022-06-10T21:21:55"/>
    <s v="Governor's Office of Emergency Services"/>
    <x v="0"/>
    <s v="No"/>
    <s v="Consumer Protection; Health &amp; Human Services; Law, Justice, and Legal Services"/>
    <x v="0"/>
    <x v="2"/>
    <n v="0.25"/>
    <n v="500000"/>
    <s v="Dependant on number of submissions received, application process, etc."/>
    <s v="Between $1 and $125,000"/>
    <s v="range"/>
    <s v="Reimbursement(s)"/>
    <d v="2022-06-10T07:00:00"/>
    <d v="2022-08-15T23:59:00"/>
    <s v="01/01/23 - 12/31/23"/>
    <s v="TBD 10/22"/>
    <m/>
    <x v="99"/>
  </r>
  <r>
    <s v="Data Pull 09-28-2022.xlsx"/>
    <n v="13232"/>
    <x v="2"/>
    <d v="2022-08-12T17:13:28"/>
    <s v="Governor's Office of Emergency Services"/>
    <x v="0"/>
    <s v="No"/>
    <s v="Disadvantaged Communities; Health &amp; Human Services; Law, Justice, and Legal Services"/>
    <x v="1"/>
    <x v="2"/>
    <n v="0.2"/>
    <n v="15161782"/>
    <s v="Dependant on number of submissions received, application process, etc."/>
    <s v="Between $1 and $196,906"/>
    <s v="range"/>
    <s v="Reimbursement(s)"/>
    <d v="2022-08-12T15:00:00"/>
    <d v="2022-09-30T23:59:00"/>
    <s v="01/01/23 - 12/31/23"/>
    <n v="44896"/>
    <m/>
    <x v="99"/>
  </r>
  <r>
    <s v="Data Pull 09-28-2022.xlsx"/>
    <n v="14138"/>
    <x v="2"/>
    <d v="2022-09-12T22:41:42"/>
    <s v="CA Department of Food and Agriculture"/>
    <x v="0"/>
    <s v="No"/>
    <s v="Agriculture; Environment &amp; Water"/>
    <x v="11"/>
    <x v="1"/>
    <s v="Not Required"/>
    <n v="2000000"/>
    <s v="Between 10 and 15"/>
    <s v="Between $1 and $2,000,000"/>
    <s v="range"/>
    <s v="Advances &amp; Reimbursement(s)"/>
    <d v="2022-09-13T07:00:00"/>
    <d v="2022-11-08T17:00:00"/>
    <s v="18 months"/>
    <n v="44927"/>
    <m/>
    <x v="99"/>
  </r>
  <r>
    <s v="Data Pull 09-28-2022.xlsx"/>
    <n v="14126"/>
    <x v="2"/>
    <d v="2022-09-12T18:39:30"/>
    <m/>
    <x v="3"/>
    <s v="No"/>
    <m/>
    <x v="20"/>
    <x v="4"/>
    <s v="Not Required"/>
    <n v="200000"/>
    <s v="Between 1 and 25"/>
    <s v="Between $1 and $200,000"/>
    <s v="range"/>
    <m/>
    <d v="2022-09-12T07:00:00"/>
    <d v="2022-10-10T17:00:00"/>
    <s v="1/1/2023-12/31/2024"/>
    <n v="44855"/>
    <m/>
    <x v="99"/>
  </r>
  <r>
    <s v="Data Pull 09-28-2022.xlsx"/>
    <n v="11588"/>
    <x v="2"/>
    <d v="2022-08-09T20:20:27"/>
    <s v="Governor's Office of Emergency Services"/>
    <x v="0"/>
    <s v="No"/>
    <s v="Consumer Protection; Disadvantaged Communities; Health &amp; Human Services"/>
    <x v="0"/>
    <x v="2"/>
    <n v="0.2"/>
    <n v="2622788"/>
    <s v="Dependant on number of submissions received, application process, etc."/>
    <s v="Between $1 and $201,000"/>
    <s v="range"/>
    <s v="Reimbursement(s)"/>
    <d v="2022-07-07T00:00:00"/>
    <d v="2023-02-01T23:59:00"/>
    <s v="05/01/23 - 04/30/24"/>
    <n v="44986"/>
    <m/>
    <x v="99"/>
  </r>
  <r>
    <s v="Data Pull 09-28-2022.xlsx"/>
    <n v="11081"/>
    <x v="0"/>
    <d v="2022-06-01T23:00:19"/>
    <s v="Governor's Office of Emergency Services"/>
    <x v="0"/>
    <s v="No"/>
    <s v="Consumer Protection; Disadvantaged Communities; Health &amp; Human Services; Law, Justice, and Legal Services"/>
    <x v="5"/>
    <x v="2"/>
    <n v="0.2"/>
    <n v="8646426"/>
    <s v="Dependant on number of submissions received, application process, etc."/>
    <s v="Between $1 and $250,000"/>
    <s v="range"/>
    <s v="Reimbursement(s)"/>
    <d v="2022-06-01T15:00:00"/>
    <d v="2022-08-26T23:59:00"/>
    <s v="04/01/23 - 03/31/24"/>
    <n v="44925"/>
    <m/>
    <x v="99"/>
  </r>
  <r>
    <s v="Data Pull 09-28-2022.xlsx"/>
    <n v="10265"/>
    <x v="0"/>
    <d v="2022-05-09T16:21:35"/>
    <s v="Governor's Office of Emergency Services"/>
    <x v="0"/>
    <s v="No"/>
    <s v="Housing, Community and Economic Development; Law, Justice, and Legal Services"/>
    <x v="0"/>
    <x v="2"/>
    <n v="0.2"/>
    <n v="17150000"/>
    <s v="Dependant on number of submissions received, application process, etc."/>
    <s v="Between $1 and $350,000"/>
    <s v="range"/>
    <s v="Reimbursement(s)"/>
    <d v="2022-05-09T15:00:00"/>
    <d v="2022-07-05T23:59:00"/>
    <s v="01/01/23 - 12/31/23"/>
    <n v="44469"/>
    <m/>
    <x v="99"/>
  </r>
  <r>
    <s v="Data Pull 09-28-2022.xlsx"/>
    <n v="11708"/>
    <x v="0"/>
    <d v="2022-07-12T07:30:42"/>
    <s v="Board of State and Community Corrections"/>
    <x v="0"/>
    <s v="No"/>
    <s v="Disadvantaged Communities; Education; Employment, Labor &amp; Training; Law, Justice, and Legal Services"/>
    <x v="5"/>
    <x v="2"/>
    <s v="Not Required"/>
    <m/>
    <s v="Dependant on number of submissions received, application process, etc."/>
    <s v="Between $1 and $350,000"/>
    <s v="range"/>
    <s v="Reimbursement(s)"/>
    <d v="2022-07-12T07:00:00"/>
    <d v="2022-08-12T17:00:00"/>
    <s v="1/1/2023-3/31/2026"/>
    <n v="44882"/>
    <m/>
    <x v="99"/>
  </r>
  <r>
    <s v="Data Pull 09-28-2022.xlsx"/>
    <n v="10541"/>
    <x v="0"/>
    <d v="2022-05-26T05:32:29"/>
    <s v="Employment Development Department"/>
    <x v="0"/>
    <s v="No"/>
    <s v="Disadvantaged Communities; Employment, Labor &amp; Training; Environment &amp; Water; Housing, Community and Economic Development"/>
    <x v="5"/>
    <x v="1"/>
    <s v="Not Required"/>
    <n v="65000000"/>
    <s v="Exactly 13"/>
    <s v="Between $1 and $5,000,000"/>
    <s v="range"/>
    <s v="Advances &amp; Reimbursement(s)"/>
    <d v="2022-05-26T17:30:00"/>
    <d v="2022-07-25T15:00:00"/>
    <s v="10/1/2022- 6/30/2024"/>
    <n v="44825"/>
    <m/>
    <x v="99"/>
  </r>
  <r>
    <s v="Data Pull 09-28-2022.xlsx"/>
    <n v="11489"/>
    <x v="2"/>
    <d v="2022-08-29T23:35:29"/>
    <s v="Coastal Commission"/>
    <x v="0"/>
    <s v="No"/>
    <s v="Disadvantaged Communities; Education; Environment &amp; Water"/>
    <x v="9"/>
    <x v="1"/>
    <s v="Not Required"/>
    <n v="2000000"/>
    <s v="Dependant on number of submissions received, application process, etc."/>
    <s v="Between $1 and $50,000"/>
    <s v="range"/>
    <s v="Reimbursement(s)"/>
    <d v="2022-08-29T07:00:00"/>
    <d v="2022-11-04T17:00:00"/>
    <s v="up to about 2 years"/>
    <n v="44958"/>
    <m/>
    <x v="99"/>
  </r>
  <r>
    <s v="Data Pull 09-28-2022.xlsx"/>
    <n v="12029"/>
    <x v="0"/>
    <d v="2022-09-03T00:12:33"/>
    <s v="Department of Alcoholic Beverage Control"/>
    <x v="0"/>
    <s v="Yes"/>
    <s v="Law, Justice, and Legal Services"/>
    <x v="3"/>
    <x v="1"/>
    <s v="Not Required"/>
    <n v="1000000"/>
    <s v="Exactly 20"/>
    <s v="Between $1 and $50,000"/>
    <s v="range"/>
    <s v="Reimbursement(s)"/>
    <d v="2022-08-02T07:00:00"/>
    <d v="2022-09-02T17:00:00"/>
    <s v="30 days"/>
    <n v="44805"/>
    <m/>
    <x v="99"/>
  </r>
  <r>
    <s v="Data Pull 09-28-2022.xlsx"/>
    <n v="11705"/>
    <x v="0"/>
    <d v="2022-07-12T20:10:49"/>
    <s v="Board of State and Community Corrections"/>
    <x v="0"/>
    <s v="No"/>
    <s v="Disadvantaged Communities; Education; Employment, Labor &amp; Training; Health &amp; Human Services"/>
    <x v="0"/>
    <x v="1"/>
    <n v="1"/>
    <n v="53440829"/>
    <s v="Dependant on number of submissions received, application process, etc."/>
    <s v="Between $1 and $6,000,000"/>
    <s v="range"/>
    <s v="Reimbursement(s)"/>
    <d v="2022-07-12T07:00:00"/>
    <d v="2022-07-15T17:00:00"/>
    <s v="10/1/22-6/30/25"/>
    <n v="44812"/>
    <m/>
    <x v="99"/>
  </r>
  <r>
    <s v="Data Pull 09-28-2022.xlsx"/>
    <n v="10250"/>
    <x v="0"/>
    <d v="2022-08-31T22:29:09"/>
    <s v="Governor's Office of Emergency Services"/>
    <x v="0"/>
    <s v="No"/>
    <s v="Consumer Protection; Disadvantaged Communities; Disaster Prevention &amp; Relief; Health &amp; Human Services"/>
    <x v="0"/>
    <x v="2"/>
    <s v="Not Required"/>
    <n v="3370077"/>
    <s v="Dependant on number of submissions received, application process, etc."/>
    <s v="Between $1 and $65,000"/>
    <s v="range"/>
    <s v="Reimbursement(s)"/>
    <d v="2022-05-04T15:00:00"/>
    <d v="2022-06-29T23:59:00"/>
    <s v="10/01/22 to 09/30/24"/>
    <n v="44835"/>
    <m/>
    <x v="99"/>
  </r>
  <r>
    <s v="Data Pull 09-28-2022.xlsx"/>
    <n v="8921"/>
    <x v="2"/>
    <d v="2022-03-18T17:22:05"/>
    <s v="Department of Parks and Recreation"/>
    <x v="0"/>
    <s v="No"/>
    <s v="Environment &amp; Water; Parks &amp; Recreation"/>
    <x v="3"/>
    <x v="1"/>
    <s v="Not Required"/>
    <n v="150000"/>
    <s v="Exactly 1"/>
    <s v="Between $1,000 and $10,000"/>
    <s v="range"/>
    <s v="Reimbursement(s)"/>
    <d v="2022-02-07T08:00:00"/>
    <d v="2023-02-01T12:00:00"/>
    <s v="1 Year"/>
    <s v="N/A"/>
    <m/>
    <x v="99"/>
  </r>
  <r>
    <s v="Data Pull 09-28-2022.xlsx"/>
    <n v="7730"/>
    <x v="0"/>
    <d v="2022-05-02T14:26:09"/>
    <s v="Department of Fish and Wildlife"/>
    <x v="0"/>
    <s v="No"/>
    <s v="Environment &amp; Water"/>
    <x v="2"/>
    <x v="2"/>
    <n v="0.25"/>
    <n v="8362000"/>
    <s v="Dependant on number of submissions received, application process, etc."/>
    <s v="Between $10,000 and $1,000,000"/>
    <s v="range"/>
    <s v="Reimbursement(s)"/>
    <d v="2022-05-02T07:00:00"/>
    <d v="2022-06-09T17:00:00"/>
    <s v="3 years"/>
    <s v="August 16th, 2022"/>
    <m/>
    <x v="99"/>
  </r>
  <r>
    <s v="Data Pull 09-28-2022.xlsx"/>
    <n v="4903"/>
    <x v="0"/>
    <d v="2022-07-11T19:27:53"/>
    <s v="Department of Transportation"/>
    <x v="0"/>
    <s v="No"/>
    <s v="Transportation"/>
    <x v="6"/>
    <x v="0"/>
    <n v="0.1"/>
    <n v="210000000"/>
    <s v="Dependant on number of submissions received, application process, etc."/>
    <s v="Between $100,000 and $10,000,000"/>
    <s v="range"/>
    <s v="Reimbursement(s)"/>
    <d v="2022-05-09T07:00:00"/>
    <d v="2022-09-12T23:59:00"/>
    <s v="3 to 5 years."/>
    <n v="44927"/>
    <m/>
    <x v="99"/>
  </r>
  <r>
    <s v="Data Pull 09-28-2022.xlsx"/>
    <n v="12956"/>
    <x v="0"/>
    <d v="2022-08-18T22:21:57"/>
    <s v="CA Department of Food and Agriculture"/>
    <x v="0"/>
    <s v="No"/>
    <s v="Agriculture; Disadvantaged Communities; Education; Employment, Labor &amp; Training; Environment &amp; Water; Food &amp; Nutrition; Science, Technology, and Research &amp; Development"/>
    <x v="1"/>
    <x v="2"/>
    <s v="Not Required"/>
    <n v="22000000"/>
    <s v="Dependant on number of submissions received, application process, etc."/>
    <s v="Between $100,000 and $500,000"/>
    <s v="range"/>
    <s v="Advances &amp; Reimbursement(s)"/>
    <d v="2022-08-18T07:00:00"/>
    <d v="2022-09-16T17:00:00"/>
    <s v="11/1/2023-06/30/2026"/>
    <s v="Fall 2023"/>
    <m/>
    <x v="99"/>
  </r>
  <r>
    <s v="Data Pull 09-28-2022.xlsx"/>
    <n v="12500"/>
    <x v="2"/>
    <d v="2022-07-29T17:09:04"/>
    <s v="CA Department of Food and Agriculture"/>
    <x v="0"/>
    <s v="No"/>
    <s v="Agriculture; Environment &amp; Water"/>
    <x v="2"/>
    <x v="1"/>
    <s v="Not Required"/>
    <m/>
    <s v="Dependant on number of submissions received, application process, etc."/>
    <s v="Between $2,400 and $250,000"/>
    <s v="range"/>
    <s v="Advances &amp; Reimbursement(s)"/>
    <d v="2022-07-29T07:00:00"/>
    <d v="2022-10-23T17:00:00"/>
    <s v="24 months"/>
    <n v="44927"/>
    <m/>
    <x v="99"/>
  </r>
  <r>
    <s v="Data Pull 09-28-2022.xlsx"/>
    <n v="14087"/>
    <x v="2"/>
    <d v="2022-09-12T18:49:12"/>
    <s v="CA Department of Food and Agriculture"/>
    <x v="0"/>
    <s v="No"/>
    <s v="Agriculture; Education; Employment, Labor &amp; Training; Food &amp; Nutrition"/>
    <x v="5"/>
    <x v="1"/>
    <s v="Not Required"/>
    <n v="250000"/>
    <s v="Dependant on number of submissions received, application process, etc."/>
    <s v="Between $2,500 and $212,500"/>
    <s v="range"/>
    <s v="Reimbursement(s)"/>
    <d v="2022-09-12T07:00:00"/>
    <d v="2022-10-07T17:00:00"/>
    <s v="1/1/2023-6/30/2024"/>
    <s v="Nov-Dec 2022"/>
    <m/>
    <x v="99"/>
  </r>
  <r>
    <s v="Data Pull 09-28-2022.xlsx"/>
    <n v="11546"/>
    <x v="0"/>
    <d v="2022-07-05T21:45:20"/>
    <s v="Department of Parks and Recreation"/>
    <x v="0"/>
    <s v="No"/>
    <s v="Environment &amp; Water; Parks &amp; Recreation"/>
    <x v="21"/>
    <x v="2"/>
    <n v="0.25"/>
    <n v="14000000"/>
    <s v="Dependant on number of submissions received, application process, etc."/>
    <s v="Between $200,000 and $1,500,000"/>
    <s v="range"/>
    <s v="Reimbursement(s)"/>
    <d v="2022-07-05T07:00:00"/>
    <d v="2022-08-02T00:00:00"/>
    <s v="3 Years"/>
    <s v="Spring 2023"/>
    <m/>
    <x v="99"/>
  </r>
  <r>
    <s v="Data Pull 09-28-2022.xlsx"/>
    <n v="11123"/>
    <x v="0"/>
    <d v="2022-08-31T22:54:48"/>
    <s v="CA Natural Resources Agency"/>
    <x v="0"/>
    <s v="No"/>
    <s v="Disadvantaged Communities; Education; Parks &amp; Recreation"/>
    <x v="5"/>
    <x v="1"/>
    <s v="Not Required"/>
    <n v="300000"/>
    <s v="Dependant on number of submissions received, application process, etc."/>
    <s v="Between $25,000 and $300,000"/>
    <s v="range"/>
    <s v="Reimbursement(s)"/>
    <d v="2022-06-10T07:00:00"/>
    <d v="2022-07-29T17:00:00"/>
    <n v="46082"/>
    <n v="45139"/>
    <m/>
    <x v="99"/>
  </r>
  <r>
    <s v="Data Pull 09-28-2022.xlsx"/>
    <n v="14279"/>
    <x v="1"/>
    <d v="2022-09-26T17:52:31"/>
    <s v="Governor's Office of Planning and Research"/>
    <x v="0"/>
    <s v="No"/>
    <s v="Agriculture; Disadvantaged Communities; Disaster Prevention &amp; Relief; Energy; Environment &amp; Water; Housing, Community and Economic Development; Science, Technology, and Research &amp; Development; Transportation"/>
    <x v="6"/>
    <x v="1"/>
    <s v="Not Required"/>
    <n v="6600000"/>
    <s v="Dependant on number of submissions received, application process, etc."/>
    <s v="Between $25,000 and $600,000"/>
    <s v="range"/>
    <s v="Reimbursement(s)"/>
    <s v="8:00 AM on November 7th, 2022"/>
    <m/>
    <s v="45 days"/>
    <s v="Spring 2023"/>
    <m/>
    <x v="99"/>
  </r>
  <r>
    <s v="Data Pull 09-28-2022.xlsx"/>
    <n v="14201"/>
    <x v="2"/>
    <d v="2022-09-13T23:09:07"/>
    <s v="Department of Resources Recycling and Recovery"/>
    <x v="0"/>
    <s v="No"/>
    <s v="Disadvantaged Communities; Environment &amp; Water"/>
    <x v="5"/>
    <x v="1"/>
    <s v="Not Required"/>
    <n v="4240000"/>
    <s v="Exactly 8"/>
    <s v="Between $300,000 and $1,232,000"/>
    <s v="range"/>
    <s v="Reimbursement(s)"/>
    <d v="2022-09-13T07:00:00"/>
    <d v="2022-10-20T00:00:00"/>
    <s v="Notice - 4/3/2024"/>
    <n v="44959"/>
    <m/>
    <x v="99"/>
  </r>
  <r>
    <s v="Data Pull 09-28-2022.xlsx"/>
    <n v="13604"/>
    <x v="0"/>
    <d v="2022-08-30T17:21:09"/>
    <s v="Department of Fish and Wildlife"/>
    <x v="0"/>
    <s v="Yes"/>
    <s v="Animal Services"/>
    <x v="8"/>
    <x v="1"/>
    <s v="Not Required"/>
    <n v="486668"/>
    <s v="Dependant on number of submissions received, application process, etc."/>
    <s v="Between $4,000 and $29,000"/>
    <s v="range"/>
    <s v="Reimbursement(s)"/>
    <d v="2022-08-30T18:00:00"/>
    <d v="2022-09-15T23:59:00"/>
    <s v="March 1-Nov 30, 2023"/>
    <n v="44826"/>
    <m/>
    <x v="99"/>
  </r>
  <r>
    <s v="Data Pull 09-28-2022.xlsx"/>
    <n v="7562"/>
    <x v="0"/>
    <d v="2022-03-22T18:35:43"/>
    <s v="Department of Parks and Recreation"/>
    <x v="0"/>
    <s v="No"/>
    <s v="Environment &amp; Water; Parks &amp; Recreation"/>
    <x v="3"/>
    <x v="1"/>
    <n v="0.5"/>
    <n v="1000000"/>
    <s v="Exactly 2"/>
    <s v="Between $40,000 and $1,000,000"/>
    <s v="range"/>
    <s v="Reimbursement(s)"/>
    <d v="2021-11-10T08:00:00"/>
    <d v="2021-12-15T00:00:00"/>
    <s v="3 years"/>
    <n v="45107"/>
    <m/>
    <x v="99"/>
  </r>
  <r>
    <s v="Data Pull 09-28-2022.xlsx"/>
    <n v="6322"/>
    <x v="0"/>
    <d v="2022-04-22T19:20:29"/>
    <s v="Department of Toxic Substances Control"/>
    <x v="0"/>
    <s v="No"/>
    <s v="Disadvantaged Communities; Environment &amp; Water; Housing, Community and Economic Development"/>
    <x v="5"/>
    <x v="2"/>
    <s v="Not Required"/>
    <n v="500000"/>
    <s v="Dependant on number of submissions received, application process, etc."/>
    <s v="Between $45,000 and $150,000"/>
    <s v="range"/>
    <m/>
    <d v="2021-09-01T07:00:00"/>
    <d v="2022-01-07T00:00:00"/>
    <s v="TBD"/>
    <s v="TBD"/>
    <m/>
    <x v="99"/>
  </r>
  <r>
    <s v="Data Pull 09-28-2022.xlsx"/>
    <n v="11486"/>
    <x v="0"/>
    <d v="2022-06-24T22:59:28"/>
    <s v="CA State Library"/>
    <x v="0"/>
    <s v="No"/>
    <s v="Libraries and Arts"/>
    <x v="3"/>
    <x v="2"/>
    <s v="Not Required"/>
    <n v="500000"/>
    <s v="Dependant on number of submissions received, application process, etc."/>
    <s v="Between $5,000 and $20,000"/>
    <s v="range"/>
    <s v="Advances &amp; Reimbursement(s)"/>
    <d v="2022-06-24T07:00:00"/>
    <d v="2022-07-28T12:00:00"/>
    <s v="10/2022-6/2023"/>
    <n v="44835"/>
    <m/>
    <x v="99"/>
  </r>
  <r>
    <s v="Data Pull 09-28-2022.xlsx"/>
    <n v="11966"/>
    <x v="0"/>
    <d v="2022-07-15T22:20:56"/>
    <s v="Department of Health Care Access and Information"/>
    <x v="0"/>
    <s v="No"/>
    <s v="Health &amp; Human Services"/>
    <x v="14"/>
    <x v="0"/>
    <s v="Not Required"/>
    <n v="5000000"/>
    <s v="Dependant on number of submissions received, application process, etc."/>
    <s v="Between $5,000 and $50,000"/>
    <s v="range"/>
    <s v="Advances &amp; Reimbursement(s)"/>
    <d v="2022-07-15T07:00:00"/>
    <d v="2022-09-15T15:00:00"/>
    <s v="2 months"/>
    <n v="44896"/>
    <m/>
    <x v="99"/>
  </r>
  <r>
    <s v="Data Pull 09-28-2022.xlsx"/>
    <n v="11090"/>
    <x v="0"/>
    <d v="2022-07-13T20:28:54"/>
    <s v="CA Department of Food and Agriculture"/>
    <x v="0"/>
    <s v="No"/>
    <s v="Agriculture; Disadvantaged Communities; Employment, Labor &amp; Training"/>
    <x v="15"/>
    <x v="1"/>
    <s v="Not Required"/>
    <n v="5000000"/>
    <s v="Dependant on number of submissions received, application process, etc."/>
    <s v="Between $50,000 and $1,000,000"/>
    <s v="range"/>
    <s v="Advances &amp; Reimbursement(s)"/>
    <d v="2022-06-02T07:00:00"/>
    <d v="2022-08-15T17:00:00"/>
    <s v="1-2 year grants"/>
    <n v="44835"/>
    <m/>
    <x v="99"/>
  </r>
  <r>
    <s v="Data Pull 09-28-2022.xlsx"/>
    <n v="11912"/>
    <x v="2"/>
    <d v="2022-07-14T17:13:34"/>
    <s v="Department of Pesticide Regulation"/>
    <x v="0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x v="2"/>
    <x v="1"/>
    <s v="Not Required"/>
    <n v="1500000"/>
    <s v="Between 1 and 30"/>
    <s v="Between $50,000 and $1,500,000"/>
    <s v="range"/>
    <s v="Reimbursement(s)"/>
    <d v="2022-07-14T07:00:00"/>
    <d v="2022-12-08T23:59:00"/>
    <s v="2.5 years"/>
    <s v="Late June 2023"/>
    <m/>
    <x v="99"/>
  </r>
  <r>
    <s v="Data Pull 09-28-2022.xlsx"/>
    <n v="11126"/>
    <x v="0"/>
    <d v="2022-07-14T19:04:59"/>
    <s v="Department of Pesticide Regulation"/>
    <x v="0"/>
    <s v="No"/>
    <s v="Agriculture; Disadvantaged Communities; Education; Employment, Labor &amp; Training; Environment &amp; Water; Food &amp; Nutrition; Housing, Community and Economic Development; Parks &amp; Recreation; Science, Technology, and Research &amp; Development"/>
    <x v="2"/>
    <x v="1"/>
    <s v="Not Required"/>
    <n v="3150000"/>
    <s v="Between 1 and 63"/>
    <s v="Between $50,000 and $3,150,000"/>
    <s v="range"/>
    <s v="Reimbursement(s)"/>
    <d v="2022-07-14T07:00:00"/>
    <d v="2022-09-22T23:59:00"/>
    <s v="2.5 years"/>
    <s v="Late March 2023"/>
    <m/>
    <x v="99"/>
  </r>
  <r>
    <s v="Data Pull 09-28-2022.xlsx"/>
    <n v="8930"/>
    <x v="2"/>
    <d v="2022-03-18T17:22:42"/>
    <s v="Department of Parks and Recreation"/>
    <x v="0"/>
    <s v="No"/>
    <s v="Environment &amp; Water; Parks &amp; Recreation"/>
    <x v="3"/>
    <x v="1"/>
    <s v="Not Required"/>
    <n v="2000000"/>
    <s v="Exactly 2"/>
    <s v="Between $50,000 and $500,000"/>
    <s v="range"/>
    <s v="Reimbursement(s)"/>
    <d v="2022-02-07T08:00:00"/>
    <d v="2023-02-01T12:00:00"/>
    <s v="1 Year (+extensions)"/>
    <s v="N/A (continuous)"/>
    <m/>
    <x v="99"/>
  </r>
  <r>
    <s v="Data Pull 09-28-2022.xlsx"/>
    <n v="14231"/>
    <x v="2"/>
    <d v="2022-09-14T20:57:23"/>
    <s v="Department of Resources Recycling and Recovery"/>
    <x v="0"/>
    <s v="Yes"/>
    <s v="Disadvantaged Communities"/>
    <x v="6"/>
    <x v="1"/>
    <s v="Not Required"/>
    <n v="10000000"/>
    <s v="Exactly 10"/>
    <s v="Between $500,000 and $1,500,000"/>
    <s v="range"/>
    <s v="Reimbursement(s)"/>
    <d v="2022-09-14T07:00:00"/>
    <s v="Ongoing"/>
    <n v="46113"/>
    <s v="TBD"/>
    <m/>
    <x v="99"/>
  </r>
  <r>
    <s v="Data Pull 09-28-2022.xlsx"/>
    <n v="10391"/>
    <x v="2"/>
    <d v="2022-05-12T23:57:18"/>
    <s v="Strategic Growth Council"/>
    <x v="0"/>
    <s v="No"/>
    <s v="Agriculture; Disadvantaged Communities; Disaster Prevention &amp; Relief; Employment, Labor &amp; Training; Energy; Environment &amp; Water; Housing, Community and Economic Development; Parks &amp; Recreation"/>
    <x v="7"/>
    <x v="1"/>
    <s v="Not Required"/>
    <n v="8350000"/>
    <s v="Dependant on number of submissions received, application process, etc."/>
    <s v="Between $500,000 and $1,750,000"/>
    <s v="range"/>
    <s v="Advances &amp; Reimbursement(s)"/>
    <d v="2022-05-12T12:00:00"/>
    <d v="2022-10-07T05:00:00"/>
    <s v="3 years"/>
    <n v="44910"/>
    <m/>
    <x v="99"/>
  </r>
  <r>
    <s v="Data Pull 09-28-2022.xlsx"/>
    <n v="1632"/>
    <x v="2"/>
    <d v="2022-07-21T22:58:37"/>
    <s v="State Treasurer's Office"/>
    <x v="1"/>
    <s v="No"/>
    <s v="Health &amp; Human Services"/>
    <x v="0"/>
    <x v="3"/>
    <s v="Not Required"/>
    <m/>
    <s v="Dependant on number of submissions received, application process, etc."/>
    <s v="Between $500,000 and $50,000,000"/>
    <s v="range"/>
    <s v="Advances &amp; Reimbursement(s)"/>
    <d v="2020-07-06T07:00:00"/>
    <s v="Ongoing"/>
    <s v="Ongoing"/>
    <n v="44018"/>
    <m/>
    <x v="99"/>
  </r>
  <r>
    <s v="Data Pull 09-28-2022.xlsx"/>
    <n v="11534"/>
    <x v="0"/>
    <d v="2022-09-15T19:53:36"/>
    <s v="Governor's Office of Business and Economic Development"/>
    <x v="0"/>
    <s v="No"/>
    <s v="Disadvantaged Communities; Employment, Labor &amp; Training; Health &amp; Human Services; Housing, Community and Economic Development; Law, Justice, and Legal Services"/>
    <x v="0"/>
    <x v="1"/>
    <s v="Not Required"/>
    <n v="48000000"/>
    <s v="Dependant on number of submissions received, application process, etc."/>
    <s v="Between $600,000 and $3,000,000"/>
    <s v="range"/>
    <s v="Reimbursement(s)"/>
    <d v="2022-08-08T07:00:00"/>
    <d v="2022-09-15T16:59:00"/>
    <s v="6/2023-5/2026"/>
    <n v="45047"/>
    <m/>
    <x v="99"/>
  </r>
  <r>
    <s v="Data Pull 09-28-2022.xlsx"/>
    <n v="13661"/>
    <x v="2"/>
    <d v="2022-08-31T21:26:47"/>
    <s v="CA Department of Education"/>
    <x v="0"/>
    <s v="No"/>
    <s v="Education"/>
    <x v="3"/>
    <x v="1"/>
    <s v="Not Required"/>
    <n v="20000000"/>
    <s v="Between 100 and 200"/>
    <s v="Between $75,000 and $200,000"/>
    <s v="range"/>
    <s v="Advance(s)"/>
    <d v="2022-09-01T07:00:00"/>
    <d v="2022-09-30T16:00:00"/>
    <s v="02/2022-03/2026"/>
    <n v="44958"/>
    <m/>
    <x v="99"/>
  </r>
  <r>
    <s v="Data Pull 09-28-2022.xlsx"/>
    <n v="13913"/>
    <x v="2"/>
    <d v="2022-09-06T22:12:23"/>
    <s v="Department of Resources Recycling and Recovery"/>
    <x v="0"/>
    <s v="No"/>
    <s v="Disadvantaged Communities; Education; Environment &amp; Water; Housing, Community and Economic Development; Parks &amp; Recreation"/>
    <x v="2"/>
    <x v="1"/>
    <s v="Not Required"/>
    <n v="1500000"/>
    <s v="Dependant on number of submissions received, application process, etc."/>
    <s v="Between $75,000 and $275,000"/>
    <s v="range"/>
    <s v="Reimbursement(s)"/>
    <d v="2022-09-06T07:00:00"/>
    <d v="2022-10-18T11:59:00"/>
    <s v="Two Years Term"/>
    <n v="45017"/>
    <m/>
    <x v="99"/>
  </r>
  <r>
    <s v="Data Pull 11-3-2021.xlsx"/>
    <n v="1602"/>
    <x v="2"/>
    <d v="2020-07-03T22:06:48"/>
    <s v="Wildlife Conservation Board"/>
    <x v="0"/>
    <s v="Yes"/>
    <s v="Environment &amp; Water"/>
    <x v="5"/>
    <x v="1"/>
    <s v="Not Required"/>
    <n v="3000000"/>
    <s v="Dependant on number of submissions received, application process, etc."/>
    <s v="Dependant on number of submissions received, application process, etc."/>
    <s v="depends"/>
    <s v="Reimbursement(s)"/>
    <d v="2020-07-03T07:00:00"/>
    <s v="Ongoing"/>
    <s v="Continuous"/>
    <s v="Continuous"/>
    <m/>
    <x v="99"/>
  </r>
  <r>
    <s v="Data Pull 11-3-2021.xlsx"/>
    <n v="2331"/>
    <x v="2"/>
    <d v="2020-07-15T15:28:43"/>
    <s v="Wildlife Conservation Board"/>
    <x v="0"/>
    <s v="Yes"/>
    <s v="Disadvantaged Communities; Environment &amp; Water; Science, Technology, and Research &amp; Development"/>
    <x v="2"/>
    <x v="1"/>
    <s v="Not Required"/>
    <n v="3000000"/>
    <s v="Dependant on number of submissions received, application process, etc."/>
    <s v="Dependant on number of submissions received, application process, etc."/>
    <s v="depends"/>
    <s v="Reimbursement(s)"/>
    <d v="2020-07-15T07:00:00"/>
    <s v="Ongoing"/>
    <s v="Continuous"/>
    <s v="Continuous"/>
    <m/>
    <x v="99"/>
  </r>
  <r>
    <s v="Data Pull 11-3-2021.xlsx"/>
    <n v="2589"/>
    <x v="2"/>
    <d v="2020-07-15T16:23:25"/>
    <s v="Wildlife Conservation Board"/>
    <x v="0"/>
    <s v="Yes"/>
    <s v="Environment &amp; Water"/>
    <x v="2"/>
    <x v="1"/>
    <s v="Not Required"/>
    <n v="1000000"/>
    <s v="Dependant on number of submissions received, application process, etc."/>
    <s v="Dependant on number of submissions received, application process, etc."/>
    <s v="depends"/>
    <s v="Reimbursement(s)"/>
    <d v="2020-07-15T07:00:00"/>
    <s v="Ongoing"/>
    <s v="Continuous"/>
    <s v="Continuous"/>
    <m/>
    <x v="99"/>
  </r>
  <r>
    <s v="Data Pull 11-3-2021.xlsx"/>
    <n v="2613"/>
    <x v="2"/>
    <d v="2020-07-15T16:32:00"/>
    <s v="Wildlife Conservation Board"/>
    <x v="0"/>
    <s v="Yes"/>
    <s v="Environment &amp; Water; Science, Technology, and Research &amp; Development"/>
    <x v="2"/>
    <x v="1"/>
    <s v="Not Required"/>
    <n v="1000000"/>
    <s v="Dependant on number of submissions received, application process, etc."/>
    <s v="Dependant on number of submissions received, application process, etc."/>
    <s v="depends"/>
    <s v="Reimbursement(s)"/>
    <d v="2020-07-15T07:00:00"/>
    <s v="Ongoing"/>
    <s v="Continuous"/>
    <s v="Continuous"/>
    <m/>
    <x v="99"/>
  </r>
  <r>
    <s v="Data Pull 09-28-2022.xlsx"/>
    <n v="1941"/>
    <x v="2"/>
    <d v="2020-07-28T14:46:54"/>
    <s v="State Treasurer's Office"/>
    <x v="2"/>
    <s v="No"/>
    <s v="Education"/>
    <x v="0"/>
    <x v="2"/>
    <s v="Not Required"/>
    <n v="8300000"/>
    <s v="Dependant on number of submissions received, application process, etc."/>
    <s v="Dependant on number of submissions received, application process, etc."/>
    <s v="depends"/>
    <s v="Advance(s)"/>
    <d v="2009-07-01T07:00:00"/>
    <s v="Ongoing"/>
    <s v="Duration of Bond"/>
    <s v="Ongoing"/>
    <m/>
    <x v="99"/>
  </r>
  <r>
    <s v="Data Pull 09-28-2022.xlsx"/>
    <n v="1944"/>
    <x v="2"/>
    <d v="2020-07-28T14:48:41"/>
    <s v="State Treasurer's Office"/>
    <x v="2"/>
    <s v="No"/>
    <s v="Education"/>
    <x v="0"/>
    <x v="1"/>
    <s v="Not Required"/>
    <n v="1400000000"/>
    <s v="Dependant on number of submissions received, application process, etc."/>
    <s v="Dependant on number of submissions received, application process, etc."/>
    <s v="depends"/>
    <s v="Advance(s)"/>
    <d v="2002-11-05T08:00:00"/>
    <s v="Ongoing"/>
    <s v="5 years"/>
    <s v="Deadline passed."/>
    <m/>
    <x v="99"/>
  </r>
  <r>
    <s v="Data Pull 09-28-2022.xlsx"/>
    <n v="1836"/>
    <x v="2"/>
    <d v="2021-12-20T19:31:24"/>
    <s v="State Treasurer's Office"/>
    <x v="1"/>
    <s v="No"/>
    <s v="Disadvantaged Communities; Housing, Community and Economic Development"/>
    <x v="12"/>
    <x v="1"/>
    <n v="0.02"/>
    <n v="1000000"/>
    <s v="Dependant on number of submissions received, application process, etc."/>
    <s v="Dependant on number of submissions received, application process, etc."/>
    <s v="depends"/>
    <s v="Reimbursement(s)"/>
    <d v="2020-07-09T07:00:00"/>
    <s v="Ongoing"/>
    <s v="none"/>
    <s v="On a rolling basis"/>
    <m/>
    <x v="99"/>
  </r>
  <r>
    <s v="Data Pull 09-28-2022.xlsx"/>
    <n v="5506"/>
    <x v="1"/>
    <d v="2022-01-07T04:39:40"/>
    <s v="Transportation Commission"/>
    <x v="0"/>
    <s v="No"/>
    <s v="Transportation"/>
    <x v="3"/>
    <x v="0"/>
    <n v="0.3"/>
    <n v="800000000"/>
    <s v="Dependant on number of submissions received, application process, etc."/>
    <s v="Dependant on number of submissions received, application process, etc."/>
    <s v="depends"/>
    <s v="Reimbursement(s)"/>
    <d v="2022-08-01T00:00:00"/>
    <m/>
    <m/>
    <m/>
    <m/>
    <x v="99"/>
  </r>
  <r>
    <s v="Data Pull 09-28-2022.xlsx"/>
    <n v="5500"/>
    <x v="1"/>
    <d v="2022-01-07T04:42:02"/>
    <s v="Transportation Commission"/>
    <x v="0"/>
    <s v="No"/>
    <s v="Transportation"/>
    <x v="3"/>
    <x v="1"/>
    <s v="Not Required"/>
    <n v="500000000"/>
    <s v="Dependant on number of submissions received, application process, etc."/>
    <s v="Dependant on number of submissions received, application process, etc."/>
    <s v="depends"/>
    <s v="Reimbursement(s)"/>
    <d v="2022-08-01T00:00:00"/>
    <m/>
    <m/>
    <m/>
    <m/>
    <x v="99"/>
  </r>
  <r>
    <s v="Data Pull 09-28-2022.xlsx"/>
    <n v="5515"/>
    <x v="1"/>
    <d v="2022-01-07T04:43:28"/>
    <s v="Transportation Commission"/>
    <x v="0"/>
    <s v="No"/>
    <s v="Transportation"/>
    <x v="3"/>
    <x v="1"/>
    <n v="1"/>
    <n v="200000000"/>
    <s v="Dependant on number of submissions received, application process, etc."/>
    <s v="Dependant on number of submissions received, application process, etc."/>
    <s v="depends"/>
    <s v="Reimbursement(s)"/>
    <d v="2022-08-01T00:00:00"/>
    <m/>
    <m/>
    <m/>
    <m/>
    <x v="99"/>
  </r>
  <r>
    <s v="Data Pull 09-28-2022.xlsx"/>
    <n v="5302"/>
    <x v="2"/>
    <d v="2022-01-11T21:33:45"/>
    <s v="Department of Transportation"/>
    <x v="0"/>
    <s v="No"/>
    <s v="Transportation"/>
    <x v="3"/>
    <x v="1"/>
    <s v="Not Required"/>
    <n v="2500000"/>
    <s v="Dependant on number of submissions received, application process, etc."/>
    <s v="Dependant on number of submissions received, application process, etc."/>
    <s v="depends"/>
    <s v="Reimbursement(s)"/>
    <d v="2022-01-11T22:00:00"/>
    <s v="Ongoing"/>
    <s v="50 months post award"/>
    <s v="Continuous"/>
    <m/>
    <x v="99"/>
  </r>
  <r>
    <s v="Data Pull 09-28-2022.xlsx"/>
    <n v="3309"/>
    <x v="2"/>
    <d v="2022-01-19T18:26:24"/>
    <s v="Department of Resources Recycling and Recovery"/>
    <x v="1"/>
    <s v="No"/>
    <s v="Energy; Environment &amp; Water"/>
    <x v="7"/>
    <x v="1"/>
    <n v="0.25"/>
    <n v="5503000"/>
    <s v="Dependant on number of submissions received, application process, etc."/>
    <s v="Dependant on number of submissions received, application process, etc."/>
    <s v="depends"/>
    <s v="Advance(s)"/>
    <d v="2020-08-03T07:00:00"/>
    <s v="Ongoing"/>
    <s v="Continuous"/>
    <s v="Continuous"/>
    <m/>
    <x v="99"/>
  </r>
  <r>
    <s v="Data Pull 09-28-2022.xlsx"/>
    <n v="8681"/>
    <x v="2"/>
    <d v="2022-01-28T22:41:07"/>
    <s v="Department of Housing and Community Development"/>
    <x v="2"/>
    <s v="Yes"/>
    <s v="Housing, Community and Economic Development"/>
    <x v="4"/>
    <x v="2"/>
    <s v="Not Required"/>
    <n v="72000000"/>
    <s v="Dependant on number of submissions received, application process, etc."/>
    <s v="Dependant on number of submissions received, application process, etc."/>
    <s v="depends"/>
    <s v="Reimbursement(s)"/>
    <d v="2022-01-28T08:00:00"/>
    <s v="Ongoing"/>
    <s v="See STD Agreement"/>
    <n v="44743"/>
    <m/>
    <x v="99"/>
  </r>
  <r>
    <s v="Data Pull 09-28-2022.xlsx"/>
    <n v="8711"/>
    <x v="2"/>
    <d v="2022-01-28T23:10:14"/>
    <s v="Department of Housing and Community Development"/>
    <x v="0"/>
    <s v="Yes"/>
    <s v="Housing, Community and Economic Development"/>
    <x v="3"/>
    <x v="2"/>
    <n v="1.25"/>
    <n v="317428488"/>
    <s v="Dependant on number of submissions received, application process, etc."/>
    <s v="Dependant on number of submissions received, application process, etc."/>
    <s v="depends"/>
    <s v="Reimbursement(s)"/>
    <d v="2022-01-28T08:00:00"/>
    <s v="Ongoing"/>
    <s v="Funds must be expend"/>
    <n v="44925"/>
    <m/>
    <x v="99"/>
  </r>
  <r>
    <s v="Data Pull 09-28-2022.xlsx"/>
    <n v="6040"/>
    <x v="1"/>
    <d v="2022-02-16T22:50:26"/>
    <s v="Department of Fish and Wildlife"/>
    <x v="0"/>
    <s v="No"/>
    <s v="Environment &amp; Water"/>
    <x v="5"/>
    <x v="1"/>
    <s v="Not Required"/>
    <n v="2576000"/>
    <s v="Dependant on number of submissions received, application process, etc."/>
    <s v="Dependant on number of submissions received, application process, etc."/>
    <s v="depends"/>
    <s v="Reimbursement(s)"/>
    <s v="Spring 2023"/>
    <m/>
    <s v="2 years"/>
    <s v="Fall 2023"/>
    <m/>
    <x v="99"/>
  </r>
  <r>
    <s v="Data Pull 09-28-2022.xlsx"/>
    <n v="9188"/>
    <x v="0"/>
    <d v="2022-02-24T00:37:38"/>
    <s v="CA Department of Food and Agriculture"/>
    <x v="0"/>
    <s v="No"/>
    <s v="Agriculture; Health &amp; Human Services; Science, Technology, and Research &amp; Development"/>
    <x v="2"/>
    <x v="1"/>
    <s v="Not Required"/>
    <n v="200000"/>
    <s v="Dependant on number of submissions received, application process, etc."/>
    <s v="Dependant on number of submissions received, application process, etc."/>
    <s v="depends"/>
    <s v="Reimbursement(s)"/>
    <d v="2022-02-22T08:00:00"/>
    <d v="2022-03-15T17:00:00"/>
    <s v="Two Years"/>
    <n v="44686"/>
    <m/>
    <x v="99"/>
  </r>
  <r>
    <s v="Data Pull 09-28-2022.xlsx"/>
    <n v="6925"/>
    <x v="0"/>
    <d v="2022-02-28T23:48:49"/>
    <s v="CA Energy Commission"/>
    <x v="0"/>
    <s v="No"/>
    <s v="Energy"/>
    <x v="5"/>
    <x v="1"/>
    <n v="0.1"/>
    <n v="14000000"/>
    <s v="Dependant on number of submissions received, application process, etc."/>
    <s v="Dependant on number of submissions received, application process, etc."/>
    <s v="depends"/>
    <s v="Reimbursement(s)"/>
    <d v="2021-09-15T07:00:00"/>
    <d v="2021-12-15T17:00:00"/>
    <s v="Until funds expire"/>
    <n v="44603"/>
    <m/>
    <x v="99"/>
  </r>
  <r>
    <s v="Data Pull 09-28-2022.xlsx"/>
    <n v="8924"/>
    <x v="2"/>
    <d v="2022-03-18T17:18:53"/>
    <s v="Department of Parks and Recreation"/>
    <x v="2"/>
    <s v="No"/>
    <s v="Environment &amp; Water; Parks &amp; Recreation"/>
    <x v="3"/>
    <x v="1"/>
    <s v="Not Required"/>
    <n v="7037000"/>
    <s v="Exactly 3"/>
    <s v="Dependant on number of submissions received, application process, etc."/>
    <s v="depends"/>
    <s v="Reimbursement(s)"/>
    <d v="2022-02-07T08:00:00"/>
    <d v="2023-02-01T12:00:00"/>
    <s v="1 Year (+extensions)"/>
    <s v="N/A (Continuous)"/>
    <m/>
    <x v="99"/>
  </r>
  <r>
    <s v="Data Pull 09-28-2022.xlsx"/>
    <n v="8918"/>
    <x v="2"/>
    <d v="2022-03-18T17:20:40"/>
    <s v="Department of Parks and Recreation"/>
    <x v="0"/>
    <s v="No"/>
    <s v="Environment &amp; Water; Parks &amp; Recreation"/>
    <x v="3"/>
    <x v="1"/>
    <s v="Not Required"/>
    <n v="1500000"/>
    <s v="Exactly 1"/>
    <s v="Dependant on number of submissions received, application process, etc."/>
    <s v="depends"/>
    <s v="Reimbursement(s)"/>
    <d v="2022-02-07T08:00:00"/>
    <d v="2023-02-01T12:00:00"/>
    <s v="1 Year"/>
    <s v="N/A"/>
    <m/>
    <x v="99"/>
  </r>
  <r>
    <s v="Data Pull 09-28-2022.xlsx"/>
    <n v="7982"/>
    <x v="2"/>
    <d v="2022-03-18T17:21:23"/>
    <s v="Department of Parks and Recreation"/>
    <x v="0"/>
    <s v="No"/>
    <s v="Environment &amp; Water; Law, Justice, and Legal Services; Parks &amp; Recreation"/>
    <x v="3"/>
    <x v="1"/>
    <s v="Not Required"/>
    <n v="11500000"/>
    <s v="Exactly 40"/>
    <s v="Dependant on number of submissions received, application process, etc."/>
    <s v="depends"/>
    <s v="Reimbursement(s)"/>
    <d v="2022-01-01T08:00:00"/>
    <d v="2022-12-31T00:00:00"/>
    <s v="Continuous"/>
    <s v="Contingent"/>
    <m/>
    <x v="99"/>
  </r>
  <r>
    <s v="Data Pull 09-28-2022.xlsx"/>
    <n v="9746"/>
    <x v="2"/>
    <d v="2022-03-22T21:17:02"/>
    <s v="CA Energy Commission"/>
    <x v="0"/>
    <s v="No"/>
    <s v="Energy"/>
    <x v="2"/>
    <x v="0"/>
    <n v="0.2"/>
    <n v="20000000"/>
    <s v="Dependant on number of submissions received, application process, etc."/>
    <s v="Dependant on number of submissions received, application process, etc."/>
    <s v="depends"/>
    <s v="Reimbursement(s)"/>
    <d v="2022-03-22T07:00:00"/>
    <s v="Ongoing"/>
    <s v="Four years"/>
    <s v="On going"/>
    <m/>
    <x v="99"/>
  </r>
  <r>
    <s v="Data Pull 09-28-2022.xlsx"/>
    <n v="5527"/>
    <x v="2"/>
    <d v="2022-03-23T05:07:03"/>
    <s v="Transportation Commission"/>
    <x v="0"/>
    <s v="No"/>
    <s v="Transportation"/>
    <x v="5"/>
    <x v="0"/>
    <s v="Not Required"/>
    <n v="400000000"/>
    <s v="Dependant on number of submissions received, application process, etc."/>
    <s v="Dependant on number of submissions received, application process, etc."/>
    <s v="depends"/>
    <s v="Reimbursement(s)"/>
    <d v="2022-03-18T07:00:00"/>
    <s v="Ongoing"/>
    <s v="3 months"/>
    <n v="44855"/>
    <m/>
    <x v="99"/>
  </r>
  <r>
    <s v="Data Pull 09-28-2022.xlsx"/>
    <n v="9758"/>
    <x v="2"/>
    <d v="2022-03-25T15:46:19"/>
    <s v="Workforce Development Board"/>
    <x v="0"/>
    <s v="No"/>
    <s v="Employment, Labor &amp; Training"/>
    <x v="2"/>
    <x v="1"/>
    <s v="Not Required"/>
    <n v="90000000"/>
    <s v="Dependant on number of submissions received, application process, etc."/>
    <s v="Dependant on number of submissions received, application process, etc."/>
    <s v="depends"/>
    <s v="Reimbursement(s)"/>
    <d v="2022-03-24T07:00:00"/>
    <s v="Ongoing"/>
    <s v="3 Years"/>
    <s v="Quarterly Basis"/>
    <m/>
    <x v="99"/>
  </r>
  <r>
    <s v="Data Pull 09-28-2022.xlsx"/>
    <n v="9806"/>
    <x v="0"/>
    <d v="2022-03-30T22:52:57"/>
    <s v="Department of Housing and Community Development"/>
    <x v="2"/>
    <s v="No"/>
    <s v="Housing, Community and Economic Development"/>
    <x v="1"/>
    <x v="1"/>
    <s v="Not Required"/>
    <n v="650000000"/>
    <s v="Dependant on number of submissions received, application process, etc."/>
    <s v="Dependant on number of submissions received, application process, etc."/>
    <s v="depends"/>
    <s v="Advances &amp; Reimbursement(s)"/>
    <d v="2022-03-30T07:00:00"/>
    <d v="2022-06-28T00:00:00"/>
    <s v="SeeStandardAgreement"/>
    <n v="44866"/>
    <m/>
    <x v="99"/>
  </r>
  <r>
    <s v="Data Pull 09-28-2022.xlsx"/>
    <n v="9812"/>
    <x v="0"/>
    <d v="2022-03-31T00:46:32"/>
    <s v="CA Energy Commission"/>
    <x v="0"/>
    <s v="No"/>
    <s v="Energy"/>
    <x v="12"/>
    <x v="1"/>
    <n v="0.1"/>
    <n v="60000000"/>
    <s v="Dependant on number of submissions received, application process, etc."/>
    <s v="Dependant on number of submissions received, application process, etc."/>
    <s v="depends"/>
    <s v="Reimbursement(s)"/>
    <d v="2022-03-30T07:00:00"/>
    <d v="2022-06-13T23:59:00"/>
    <s v="Until funds expire"/>
    <n v="44743"/>
    <m/>
    <x v="99"/>
  </r>
  <r>
    <s v="Data Pull 09-28-2022.xlsx"/>
    <n v="9821"/>
    <x v="0"/>
    <d v="2022-04-04T15:40:57"/>
    <s v="Governor's Office of Emergency Services"/>
    <x v="0"/>
    <s v="No"/>
    <s v="Disaster Prevention &amp; Relief; Science, Technology, and Research &amp; Development"/>
    <x v="10"/>
    <x v="2"/>
    <n v="0.25"/>
    <n v="942523"/>
    <s v="Dependant on number of submissions received, application process, etc."/>
    <s v="Dependant on number of submissions received, application process, etc."/>
    <s v="depends"/>
    <s v="Reimbursement(s)"/>
    <d v="2022-04-01T15:00:00"/>
    <d v="2022-06-03T23:59:00"/>
    <s v="10/01/22 to 09/30/23"/>
    <s v="September"/>
    <m/>
    <x v="99"/>
  </r>
  <r>
    <s v="Data Pull 09-28-2022.xlsx"/>
    <n v="9842"/>
    <x v="0"/>
    <d v="2022-04-05T22:35:00"/>
    <s v="Department of Housing and Community Development"/>
    <x v="1"/>
    <s v="No"/>
    <s v="Housing, Community and Economic Development"/>
    <x v="2"/>
    <x v="2"/>
    <s v="Not Required"/>
    <n v="285000000"/>
    <s v="Dependant on number of submissions received, application process, etc."/>
    <s v="Dependant on number of submissions received, application process, etc."/>
    <s v="depends"/>
    <s v="Advances &amp; Reimbursement(s)"/>
    <d v="2022-04-05T07:00:00"/>
    <d v="2022-07-18T00:00:00"/>
    <s v="4 years"/>
    <s v="Standard Agreement"/>
    <m/>
    <x v="99"/>
  </r>
  <r>
    <s v="Data Pull 09-28-2022.xlsx"/>
    <n v="10004"/>
    <x v="0"/>
    <d v="2022-04-14T23:30:08"/>
    <s v="CA Energy Commission"/>
    <x v="0"/>
    <s v="No"/>
    <s v="Energy"/>
    <x v="12"/>
    <x v="1"/>
    <n v="0.5"/>
    <n v="40834000"/>
    <s v="Dependant on number of submissions received, application process, etc."/>
    <s v="Dependant on number of submissions received, application process, etc."/>
    <s v="depends"/>
    <s v="Reimbursement(s)"/>
    <d v="2022-04-14T07:00:00"/>
    <d v="2022-07-28T23:59:00"/>
    <s v="Until funds expire"/>
    <n v="44809"/>
    <m/>
    <x v="99"/>
  </r>
  <r>
    <s v="Data Pull 09-28-2022.xlsx"/>
    <n v="2007"/>
    <x v="2"/>
    <d v="2022-05-02T22:24:33"/>
    <s v="Infrastructure and Economic Development Bank"/>
    <x v="1"/>
    <s v="No"/>
    <s v="Energy; Environment &amp; Water"/>
    <x v="3"/>
    <x v="3"/>
    <s v="Not Required"/>
    <n v="100000000"/>
    <s v="Dependant on number of submissions received, application process, etc."/>
    <s v="Dependant on number of submissions received, application process, etc."/>
    <s v="depends"/>
    <s v="Reimbursement(s)"/>
    <d v="2020-07-13T07:00:00"/>
    <s v="Ongoing"/>
    <s v="Continuous"/>
    <s v="Continuous"/>
    <m/>
    <x v="99"/>
  </r>
  <r>
    <s v="Data Pull 09-28-2022.xlsx"/>
    <n v="10238"/>
    <x v="0"/>
    <d v="2022-05-03T23:41:51"/>
    <s v="Coastal Conservancy"/>
    <x v="0"/>
    <s v="No"/>
    <s v="Animal Services; Environment &amp; Water"/>
    <x v="5"/>
    <x v="3"/>
    <s v="Not Required"/>
    <n v="330000"/>
    <s v="Dependant on number of submissions received, application process, etc."/>
    <s v="Dependant on number of submissions received, application process, etc."/>
    <s v="depends"/>
    <s v="Reimbursement(s)"/>
    <d v="2022-05-03T07:00:00"/>
    <d v="2022-08-05T17:00:00"/>
    <s v="TBD"/>
    <s v="TBD"/>
    <m/>
    <x v="99"/>
  </r>
  <r>
    <s v="Data Pull 09-28-2022.xlsx"/>
    <n v="10259"/>
    <x v="0"/>
    <d v="2022-05-05T22:45:56"/>
    <s v="CA Department of Food and Agriculture"/>
    <x v="0"/>
    <s v="No"/>
    <s v="Agriculture; Education; Food &amp; Nutrition"/>
    <x v="1"/>
    <x v="1"/>
    <s v="Not Required"/>
    <n v="25500000"/>
    <s v="Dependant on number of submissions received, application process, etc."/>
    <s v="Dependant on number of submissions received, application process, etc."/>
    <s v="depends"/>
    <s v="Advances &amp; Reimbursement(s)"/>
    <d v="2022-05-09T07:00:00"/>
    <d v="2022-07-06T17:00:00"/>
    <s v="2 years"/>
    <n v="44805"/>
    <m/>
    <x v="99"/>
  </r>
  <r>
    <s v="Data Pull 09-28-2022.xlsx"/>
    <n v="10262"/>
    <x v="0"/>
    <d v="2022-05-07T00:05:27"/>
    <s v="Ocean Protection Council"/>
    <x v="0"/>
    <s v="Yes"/>
    <s v="Environment &amp; Water"/>
    <x v="2"/>
    <x v="1"/>
    <s v="Not Required"/>
    <n v="9500000"/>
    <s v="Dependant on number of submissions received, application process, etc."/>
    <s v="Dependant on number of submissions received, application process, etc."/>
    <s v="depends"/>
    <s v="Reimbursement(s)"/>
    <d v="2022-05-06T07:00:00"/>
    <d v="2022-06-13T00:00:00"/>
    <s v="3 years"/>
    <n v="44903"/>
    <m/>
    <x v="99"/>
  </r>
  <r>
    <s v="Data Pull 09-28-2022.xlsx"/>
    <n v="10274"/>
    <x v="2"/>
    <d v="2022-05-10T15:45:48"/>
    <s v="Wildlife Conservation Board"/>
    <x v="0"/>
    <s v="Yes"/>
    <s v="Environment &amp; Water"/>
    <x v="5"/>
    <x v="1"/>
    <s v="Not Required"/>
    <n v="2000000"/>
    <s v="Dependant on number of submissions received, application process, etc."/>
    <s v="Dependant on number of submissions received, application process, etc."/>
    <s v="depends"/>
    <s v="Advances &amp; Reimbursement(s)"/>
    <d v="2022-05-10T07:00:00"/>
    <s v="Ongoing"/>
    <s v="2-4 year grant terms"/>
    <s v="Continuous"/>
    <m/>
    <x v="99"/>
  </r>
  <r>
    <s v="Data Pull 09-28-2022.xlsx"/>
    <n v="8780"/>
    <x v="2"/>
    <d v="2022-05-10T17:17:39"/>
    <s v="San Diego River Conservancy"/>
    <x v="0"/>
    <s v="No"/>
    <s v="Disadvantaged Communities; Environment &amp; Water; Parks &amp; Recreation"/>
    <x v="5"/>
    <x v="1"/>
    <s v="Not Required"/>
    <n v="6000000"/>
    <s v="Dependant on number of submissions received, application process, etc."/>
    <s v="Dependant on number of submissions received, application process, etc."/>
    <s v="depends"/>
    <s v="Reimbursement(s)"/>
    <d v="2022-05-10T07:00:00"/>
    <s v="Ongoing"/>
    <n v="2024"/>
    <n v="2022"/>
    <m/>
    <x v="99"/>
  </r>
  <r>
    <s v="Data Pull 09-28-2022.xlsx"/>
    <n v="10289"/>
    <x v="2"/>
    <d v="2022-05-10T20:28:43"/>
    <s v="Wildlife Conservation Board"/>
    <x v="0"/>
    <s v="Yes"/>
    <s v="Environment &amp; Water"/>
    <x v="5"/>
    <x v="1"/>
    <s v="Not Required"/>
    <n v="1300000"/>
    <s v="Dependant on number of submissions received, application process, etc."/>
    <s v="Dependant on number of submissions received, application process, etc."/>
    <s v="depends"/>
    <s v="Advances &amp; Reimbursement(s)"/>
    <d v="2022-05-10T07:00:00"/>
    <s v="Ongoing"/>
    <s v="2-4 year grant terms"/>
    <s v="Continuous"/>
    <m/>
    <x v="99"/>
  </r>
  <r>
    <s v="Data Pull 09-28-2022.xlsx"/>
    <n v="10295"/>
    <x v="2"/>
    <d v="2022-05-10T20:51:00"/>
    <s v="Wildlife Conservation Board"/>
    <x v="0"/>
    <s v="Yes"/>
    <s v="Environment &amp; Water"/>
    <x v="5"/>
    <x v="1"/>
    <s v="Not Required"/>
    <n v="15000000"/>
    <s v="Dependant on number of submissions received, application process, etc."/>
    <s v="Dependant on number of submissions received, application process, etc."/>
    <s v="depends"/>
    <s v="Advances &amp; Reimbursement(s)"/>
    <d v="2022-05-10T07:00:00"/>
    <s v="Ongoing"/>
    <s v="1 year from board"/>
    <s v="Continuous"/>
    <m/>
    <x v="99"/>
  </r>
  <r>
    <s v="Data Pull 09-28-2022.xlsx"/>
    <n v="10298"/>
    <x v="2"/>
    <d v="2022-05-10T21:05:29"/>
    <s v="Wildlife Conservation Board"/>
    <x v="0"/>
    <s v="Yes"/>
    <s v="Disadvantaged Communities; Parks &amp; Recreation"/>
    <x v="5"/>
    <x v="0"/>
    <s v="Not Required"/>
    <n v="5000000"/>
    <s v="Dependant on number of submissions received, application process, etc."/>
    <s v="Dependant on number of submissions received, application process, etc."/>
    <s v="depends"/>
    <s v="Advances &amp; Reimbursement(s)"/>
    <d v="2022-05-10T07:00:00"/>
    <s v="Ongoing"/>
    <n v="45838"/>
    <s v="Continuous"/>
    <m/>
    <x v="99"/>
  </r>
  <r>
    <s v="Data Pull 09-28-2022.xlsx"/>
    <n v="10307"/>
    <x v="2"/>
    <d v="2022-05-11T14:30:41"/>
    <s v="Wildlife Conservation Board"/>
    <x v="0"/>
    <s v="Yes"/>
    <s v="Environment &amp; Water"/>
    <x v="5"/>
    <x v="1"/>
    <s v="Not Required"/>
    <n v="15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1 year from board"/>
    <s v="Continuous"/>
    <m/>
    <x v="99"/>
  </r>
  <r>
    <s v="Data Pull 09-28-2022.xlsx"/>
    <n v="10310"/>
    <x v="2"/>
    <d v="2022-05-11T14:37:16"/>
    <s v="Wildlife Conservation Board"/>
    <x v="0"/>
    <s v="Yes"/>
    <s v="Environment &amp; Water"/>
    <x v="5"/>
    <x v="1"/>
    <s v="Not Required"/>
    <n v="3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313"/>
    <x v="2"/>
    <d v="2022-05-11T14:42:09"/>
    <s v="Wildlife Conservation Board"/>
    <x v="0"/>
    <s v="Yes"/>
    <s v="Environment &amp; Water; Parks &amp; Recreation"/>
    <x v="5"/>
    <x v="1"/>
    <s v="Not Required"/>
    <n v="6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n v="46568"/>
    <s v="Continuous"/>
    <m/>
    <x v="99"/>
  </r>
  <r>
    <s v="Data Pull 09-28-2022.xlsx"/>
    <n v="10316"/>
    <x v="2"/>
    <d v="2022-05-11T14:50:08"/>
    <s v="Wildlife Conservation Board"/>
    <x v="0"/>
    <s v="Yes"/>
    <s v="Environment &amp; Water"/>
    <x v="9"/>
    <x v="1"/>
    <s v="Not Required"/>
    <n v="140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n v="46568"/>
    <s v="Continuous"/>
    <m/>
    <x v="99"/>
  </r>
  <r>
    <s v="Data Pull 09-28-2022.xlsx"/>
    <n v="10322"/>
    <x v="2"/>
    <d v="2022-05-11T14:54:19"/>
    <s v="Wildlife Conservation Board"/>
    <x v="0"/>
    <s v="Yes"/>
    <s v="Disadvantaged Communities; Environment &amp; Water; Science, Technology, and Research &amp; Development; Transportation"/>
    <x v="5"/>
    <x v="1"/>
    <s v="Not Required"/>
    <n v="5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277"/>
    <x v="2"/>
    <d v="2022-05-11T15:55:59"/>
    <s v="Wildlife Conservation Board"/>
    <x v="0"/>
    <s v="Yes"/>
    <s v="Environment &amp; Water"/>
    <x v="5"/>
    <x v="1"/>
    <s v="Not Required"/>
    <n v="5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271"/>
    <x v="2"/>
    <d v="2022-05-11T15:59:52"/>
    <s v="Wildlife Conservation Board"/>
    <x v="0"/>
    <s v="Yes"/>
    <s v="Environment &amp; Water"/>
    <x v="6"/>
    <x v="1"/>
    <s v="Not Required"/>
    <n v="500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1 year from board"/>
    <s v="Continuous"/>
    <m/>
    <x v="99"/>
  </r>
  <r>
    <s v="Data Pull 09-28-2022.xlsx"/>
    <n v="10337"/>
    <x v="2"/>
    <d v="2022-05-11T17:22:59"/>
    <s v="Wildlife Conservation Board"/>
    <x v="0"/>
    <s v="Yes"/>
    <s v="Environment &amp; Water"/>
    <x v="5"/>
    <x v="1"/>
    <s v="Not Required"/>
    <n v="5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340"/>
    <x v="2"/>
    <d v="2022-05-11T17:26:15"/>
    <s v="Wildlife Conservation Board"/>
    <x v="0"/>
    <s v="Yes"/>
    <s v="Environment &amp; Water"/>
    <x v="5"/>
    <x v="1"/>
    <s v="Not Required"/>
    <n v="2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343"/>
    <x v="2"/>
    <d v="2022-05-11T17:29:49"/>
    <s v="Wildlife Conservation Board"/>
    <x v="0"/>
    <s v="Yes"/>
    <s v="Environment &amp; Water; Science, Technology, and Research &amp; Development"/>
    <x v="5"/>
    <x v="1"/>
    <s v="Not Required"/>
    <n v="50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s v="2-4 year grant terms"/>
    <s v="Continuous"/>
    <m/>
    <x v="99"/>
  </r>
  <r>
    <s v="Data Pull 09-28-2022.xlsx"/>
    <n v="10346"/>
    <x v="2"/>
    <d v="2022-05-11T17:33:06"/>
    <s v="Wildlife Conservation Board"/>
    <x v="0"/>
    <s v="Yes"/>
    <s v="Disadvantaged Communities; Environment &amp; Water; Science, Technology, and Research &amp; Development"/>
    <x v="5"/>
    <x v="1"/>
    <s v="Not Required"/>
    <n v="1500000"/>
    <s v="Dependant on number of submissions received, application process, etc."/>
    <s v="Dependant on number of submissions received, application process, etc."/>
    <s v="depends"/>
    <s v="Advances &amp; Reimbursement(s)"/>
    <d v="2022-05-11T07:00:00"/>
    <s v="Ongoing"/>
    <n v="45838"/>
    <s v="Continuous"/>
    <m/>
    <x v="99"/>
  </r>
  <r>
    <s v="Data Pull 09-28-2022.xlsx"/>
    <n v="10328"/>
    <x v="0"/>
    <d v="2022-05-12T18:36:10"/>
    <s v="Department of Conservation"/>
    <x v="0"/>
    <s v="No"/>
    <s v="Agriculture; Environment &amp; Water"/>
    <x v="5"/>
    <x v="1"/>
    <s v="Not Required"/>
    <n v="1"/>
    <s v="Dependant on number of submissions received, application process, etc."/>
    <s v="Dependant on number of submissions received, application process, etc."/>
    <s v="depends"/>
    <s v="Reimbursement(s)"/>
    <d v="2022-04-28T07:00:00"/>
    <d v="2022-08-08T00:00:00"/>
    <s v="2 years"/>
    <n v="44896"/>
    <m/>
    <x v="99"/>
  </r>
  <r>
    <s v="Data Pull 09-28-2022.xlsx"/>
    <n v="10373"/>
    <x v="2"/>
    <d v="2022-05-16T21:53:42"/>
    <s v="Department of Health Care Access and Information"/>
    <x v="1"/>
    <s v="No"/>
    <s v="Disadvantaged Communities"/>
    <x v="14"/>
    <x v="3"/>
    <s v="Not Required"/>
    <n v="7000000"/>
    <s v="Dependant on number of submissions received, application process, etc."/>
    <s v="Dependant on number of submissions received, application process, etc."/>
    <s v="depends"/>
    <s v="Reimbursement(s)"/>
    <d v="2022-05-17T00:00:00"/>
    <d v="2022-10-31T17:00:00"/>
    <s v="5 months"/>
    <n v="44866"/>
    <m/>
    <x v="99"/>
  </r>
  <r>
    <s v="Data Pull 09-28-2022.xlsx"/>
    <n v="10379"/>
    <x v="2"/>
    <d v="2022-05-16T21:55:05"/>
    <s v="Department of Health Care Access and Information"/>
    <x v="1"/>
    <s v="No"/>
    <s v="Disadvantaged Communities; Education"/>
    <x v="14"/>
    <x v="3"/>
    <s v="Not Required"/>
    <n v="2000000"/>
    <s v="Dependant on number of submissions received, application process, etc."/>
    <s v="Dependant on number of submissions received, application process, etc."/>
    <s v="depends"/>
    <s v="Advance(s)"/>
    <d v="2022-05-17T00:00:00"/>
    <d v="2022-10-31T17:00:00"/>
    <s v="5 months"/>
    <n v="44866"/>
    <m/>
    <x v="99"/>
  </r>
  <r>
    <s v="Data Pull 09-28-2022.xlsx"/>
    <n v="10376"/>
    <x v="2"/>
    <d v="2022-05-16T21:56:33"/>
    <s v="Department of Health Care Access and Information"/>
    <x v="1"/>
    <s v="No"/>
    <s v="Disadvantaged Communities"/>
    <x v="14"/>
    <x v="3"/>
    <s v="Not Required"/>
    <n v="14000000"/>
    <s v="Dependant on number of submissions received, application process, etc."/>
    <s v="Dependant on number of submissions received, application process, etc."/>
    <s v="depends"/>
    <s v="Reimbursement(s)"/>
    <d v="2022-05-17T00:00:00"/>
    <d v="2022-10-31T17:00:00"/>
    <s v="5 months"/>
    <n v="44866"/>
    <m/>
    <x v="99"/>
  </r>
  <r>
    <s v="Data Pull 09-28-2022.xlsx"/>
    <n v="10382"/>
    <x v="2"/>
    <d v="2022-05-16T21:57:23"/>
    <s v="Department of Health Care Access and Information"/>
    <x v="1"/>
    <s v="No"/>
    <s v="Disadvantaged Communities; Education"/>
    <x v="14"/>
    <x v="3"/>
    <s v="Not Required"/>
    <n v="2500000"/>
    <s v="Dependant on number of submissions received, application process, etc."/>
    <s v="Dependant on number of submissions received, application process, etc."/>
    <s v="depends"/>
    <s v="Advance(s)"/>
    <d v="2022-05-17T00:00:00"/>
    <d v="2022-10-31T17:00:00"/>
    <s v="5 months"/>
    <n v="44866"/>
    <m/>
    <x v="99"/>
  </r>
  <r>
    <s v="Data Pull 09-28-2022.xlsx"/>
    <n v="10532"/>
    <x v="0"/>
    <d v="2022-05-26T20:18:05"/>
    <s v="Governor's Office of Emergency Services"/>
    <x v="0"/>
    <s v="No"/>
    <s v="Disadvantaged Communities; Disaster Prevention &amp; Relief"/>
    <x v="8"/>
    <x v="1"/>
    <s v="Not Required"/>
    <n v="9500000"/>
    <s v="Dependant on number of submissions received, application process, etc."/>
    <s v="Dependant on number of submissions received, application process, etc."/>
    <s v="depends"/>
    <s v="Reimbursement(s)"/>
    <d v="2022-05-24T15:00:00"/>
    <d v="2022-06-03T23:59:00"/>
    <s v="06/01/22 - 12/31/23"/>
    <n v="44742"/>
    <m/>
    <x v="99"/>
  </r>
  <r>
    <s v="Data Pull 09-28-2022.xlsx"/>
    <n v="11087"/>
    <x v="0"/>
    <d v="2022-06-02T00:03:49"/>
    <s v="Department of Resources Recycling and Recovery"/>
    <x v="0"/>
    <s v="Yes"/>
    <s v="Environment &amp; Water"/>
    <x v="6"/>
    <x v="1"/>
    <s v="Not Required"/>
    <n v="1000000"/>
    <s v="Dependant on number of submissions received, application process, etc."/>
    <s v="Dependant on number of submissions received, application process, etc."/>
    <s v="depends"/>
    <s v="Reimbursement(s)"/>
    <d v="2022-06-01T07:00:00"/>
    <d v="2022-06-30T23:59:00"/>
    <s v="Through 9/30/2025"/>
    <n v="44805"/>
    <m/>
    <x v="99"/>
  </r>
  <r>
    <s v="Data Pull 09-28-2022.xlsx"/>
    <n v="10520"/>
    <x v="0"/>
    <d v="2022-06-03T21:06:39"/>
    <s v="Sierra Nevada Conservancy"/>
    <x v="0"/>
    <s v="No"/>
    <s v="Disadvantaged Communities; Disaster Prevention &amp; Relief; Environment &amp; Water"/>
    <x v="5"/>
    <x v="1"/>
    <s v="Not Required"/>
    <m/>
    <s v="Dependant on number of submissions received, application process, etc."/>
    <s v="Dependant on number of submissions received, application process, etc."/>
    <s v="depends"/>
    <s v="Advances &amp; Reimbursement(s)"/>
    <d v="2022-06-06T15:00:00"/>
    <d v="2022-07-29T17:00:00"/>
    <s v="Spent by: 01/01/2028"/>
    <n v="44986"/>
    <m/>
    <x v="99"/>
  </r>
  <r>
    <s v="Data Pull 09-28-2022.xlsx"/>
    <n v="11144"/>
    <x v="1"/>
    <d v="2022-06-08T23:59:54"/>
    <s v="Victim Compensation Board"/>
    <x v="0"/>
    <s v="No"/>
    <s v="Disadvantaged Communities; Health &amp; Human Services"/>
    <x v="2"/>
    <x v="1"/>
    <s v="Not Required"/>
    <m/>
    <s v="Dependant on number of submissions received, application process, etc."/>
    <s v="Dependant on number of submissions received, application process, etc."/>
    <s v="depends"/>
    <s v="Reimbursement(s)"/>
    <s v="Fall/ Winter 2022/23"/>
    <m/>
    <s v="7/1/2023 - 6/30/2025"/>
    <n v="44986"/>
    <m/>
    <x v="99"/>
  </r>
  <r>
    <s v="Data Pull 09-28-2022.xlsx"/>
    <n v="11135"/>
    <x v="0"/>
    <d v="2022-06-09T20:58:48"/>
    <s v="Department of Housing and Community Development"/>
    <x v="0"/>
    <s v="No"/>
    <s v="Housing, Community and Economic Development"/>
    <x v="0"/>
    <x v="2"/>
    <n v="1"/>
    <n v="12600000"/>
    <s v="Between 50 and 60"/>
    <s v="Dependant on number of submissions received, application process, etc."/>
    <s v="depends"/>
    <s v="Advances &amp; Reimbursement(s)"/>
    <d v="2022-06-08T07:00:00"/>
    <d v="2022-07-26T09:00:00"/>
    <s v="24-months"/>
    <n v="44866"/>
    <m/>
    <x v="99"/>
  </r>
  <r>
    <s v="Data Pull 09-28-2022.xlsx"/>
    <n v="11168"/>
    <x v="0"/>
    <d v="2022-06-10T16:05:02"/>
    <s v="Governor's Office of Emergency Services"/>
    <x v="0"/>
    <s v="Yes"/>
    <s v="Disaster Prevention &amp; Relief; Health &amp; Human Services; Law, Justice, and Legal Services"/>
    <x v="2"/>
    <x v="2"/>
    <s v="Not Required"/>
    <n v="34505575"/>
    <s v="Dependant on number of submissions received, application process, etc."/>
    <s v="Dependant on number of submissions received, application process, etc."/>
    <s v="depends"/>
    <s v="Reimbursement(s)"/>
    <d v="2022-06-10T15:00:00"/>
    <d v="2022-09-13T23:59:00"/>
    <s v="01/01/23 - 07/31/25"/>
    <n v="44927"/>
    <m/>
    <x v="99"/>
  </r>
  <r>
    <s v="Data Pull 09-28-2022.xlsx"/>
    <n v="11240"/>
    <x v="0"/>
    <d v="2022-06-13T23:07:07"/>
    <s v="CA Energy Commission"/>
    <x v="0"/>
    <s v="No"/>
    <s v="Energy"/>
    <x v="2"/>
    <x v="1"/>
    <s v="Not Required"/>
    <n v="7500000"/>
    <s v="Dependant on number of submissions received, application process, etc."/>
    <s v="Dependant on number of submissions received, application process, etc."/>
    <s v="depends"/>
    <s v="Reimbursement(s)"/>
    <d v="2022-06-13T07:00:00"/>
    <d v="2022-08-01T23:59:00"/>
    <s v="Until funds expire"/>
    <n v="44795"/>
    <m/>
    <x v="99"/>
  </r>
  <r>
    <s v="Data Pull 09-28-2022.xlsx"/>
    <n v="11243"/>
    <x v="2"/>
    <d v="2022-06-13T23:17:22"/>
    <s v="CA Energy Commission"/>
    <x v="0"/>
    <s v="No"/>
    <s v="Energy"/>
    <x v="3"/>
    <x v="1"/>
    <s v="Not Required"/>
    <n v="19000000"/>
    <s v="Dependant on number of submissions received, application process, etc."/>
    <s v="Dependant on number of submissions received, application process, etc."/>
    <s v="depends"/>
    <s v="Reimbursement(s)"/>
    <d v="2022-06-13T07:00:00"/>
    <d v="2023-05-01T23:59:00"/>
    <s v="Until funds expire"/>
    <s v="On going"/>
    <m/>
    <x v="99"/>
  </r>
  <r>
    <s v="Data Pull 09-28-2022.xlsx"/>
    <n v="11261"/>
    <x v="0"/>
    <d v="2022-06-14T20:17:26"/>
    <s v="Department of Resources Recycling and Recovery"/>
    <x v="0"/>
    <s v="Yes"/>
    <s v="Environment &amp; Water; Science, Technology, and Research &amp; Development; Transportation"/>
    <x v="1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2-06-14T07:00:00"/>
    <d v="2022-08-17T00:00:00"/>
    <s v="NTP to April 1, 2025"/>
    <n v="44835"/>
    <m/>
    <x v="99"/>
  </r>
  <r>
    <s v="Data Pull 09-28-2022.xlsx"/>
    <n v="11270"/>
    <x v="0"/>
    <d v="2022-06-15T19:46:43"/>
    <s v="CA Department of Food and Agriculture"/>
    <x v="0"/>
    <s v="No"/>
    <s v="Agriculture; Science, Technology, and Research &amp; Development"/>
    <x v="2"/>
    <x v="1"/>
    <s v="Not Required"/>
    <n v="20000"/>
    <s v="Dependant on number of submissions received, application process, etc."/>
    <s v="Dependant on number of submissions received, application process, etc."/>
    <s v="depends"/>
    <s v="Reimbursement(s)"/>
    <d v="2022-06-15T07:00:00"/>
    <d v="2022-09-23T17:00:00"/>
    <s v="One Year"/>
    <n v="44875"/>
    <m/>
    <x v="99"/>
  </r>
  <r>
    <s v="Data Pull 09-28-2022.xlsx"/>
    <n v="8330"/>
    <x v="1"/>
    <d v="2022-06-18T00:32:14"/>
    <s v="Department of Water Resources"/>
    <x v="0"/>
    <s v="Yes"/>
    <s v="Disadvantaged Communities; Environment &amp; Water"/>
    <x v="5"/>
    <x v="1"/>
    <s v="Not Required"/>
    <m/>
    <s v="Dependant on number of submissions received, application process, etc."/>
    <s v="Dependant on number of submissions received, application process, etc."/>
    <s v="depends"/>
    <s v="Reimbursement(s)"/>
    <s v="To be determined"/>
    <m/>
    <s v="3 years"/>
    <s v="To be determined"/>
    <m/>
    <x v="99"/>
  </r>
  <r>
    <s v="Data Pull 09-28-2022.xlsx"/>
    <n v="8321"/>
    <x v="2"/>
    <d v="2022-06-18T00:33:49"/>
    <s v="Department of Water Resources"/>
    <x v="0"/>
    <s v="Yes"/>
    <s v="Disadvantaged Communities; Environment &amp; Water"/>
    <x v="3"/>
    <x v="1"/>
    <s v="Not Required"/>
    <n v="13000000"/>
    <s v="Dependant on number of submissions received, application process, etc."/>
    <s v="Dependant on number of submissions received, application process, etc."/>
    <s v="depends"/>
    <s v="Reimbursement(s)"/>
    <d v="2022-06-01T07:00:00"/>
    <s v="Ongoing"/>
    <s v="3 years"/>
    <n v="44835"/>
    <m/>
    <x v="99"/>
  </r>
  <r>
    <s v="Data Pull 09-28-2022.xlsx"/>
    <n v="8327"/>
    <x v="2"/>
    <d v="2022-06-18T00:34:28"/>
    <s v="Department of Water Resources"/>
    <x v="0"/>
    <s v="Yes"/>
    <s v="Disadvantaged Communities; Environment &amp; Water"/>
    <x v="5"/>
    <x v="1"/>
    <n v="0.2"/>
    <n v="12400000"/>
    <s v="Between 4 and 7"/>
    <s v="Dependant on number of submissions received, application process, etc."/>
    <s v="depends"/>
    <s v="Reimbursement(s)"/>
    <d v="2022-06-01T07:00:00"/>
    <s v="Ongoing"/>
    <s v="3 years"/>
    <n v="44835"/>
    <m/>
    <x v="99"/>
  </r>
  <r>
    <s v="Data Pull 09-28-2022.xlsx"/>
    <n v="11459"/>
    <x v="0"/>
    <d v="2022-06-22T23:42:08"/>
    <s v="CA State Library"/>
    <x v="0"/>
    <s v="No"/>
    <s v="Libraries and Arts"/>
    <x v="3"/>
    <x v="1"/>
    <s v="Not Required"/>
    <n v="1000000"/>
    <s v="Dependant on number of submissions received, application process, etc."/>
    <s v="Dependant on number of submissions received, application process, etc."/>
    <s v="depends"/>
    <s v="Advances &amp; Reimbursement(s)"/>
    <d v="2022-06-22T07:00:00"/>
    <d v="2022-07-21T12:00:00"/>
    <s v="July 2022-June 2023"/>
    <n v="44805"/>
    <m/>
    <x v="99"/>
  </r>
  <r>
    <s v="Data Pull 09-28-2022.xlsx"/>
    <n v="11552"/>
    <x v="2"/>
    <d v="2022-07-05T21:58:28"/>
    <s v="Department of Parks and Recreation"/>
    <x v="0"/>
    <s v="No"/>
    <s v="Environment &amp; Water; Parks &amp; Recreation"/>
    <x v="2"/>
    <x v="2"/>
    <n v="0.25"/>
    <n v="540750"/>
    <s v="Exactly 21"/>
    <s v="Dependant on number of submissions received, application process, etc."/>
    <s v="depends"/>
    <s v="Reimbursement(s)"/>
    <d v="2022-07-05T07:00:00"/>
    <d v="2023-06-30T00:00:00"/>
    <s v="1 Year"/>
    <s v="As needed"/>
    <m/>
    <x v="99"/>
  </r>
  <r>
    <s v="Data Pull 09-28-2022.xlsx"/>
    <n v="10292"/>
    <x v="2"/>
    <d v="2022-07-06T13:55:46"/>
    <s v="Wildlife Conservation Board"/>
    <x v="0"/>
    <s v="Yes"/>
    <s v="Disadvantaged Communities; Environment &amp; Water; Parks &amp; Recreation"/>
    <x v="5"/>
    <x v="1"/>
    <s v="Not Required"/>
    <n v="3840000"/>
    <s v="Dependant on number of submissions received, application process, etc."/>
    <s v="Dependant on number of submissions received, application process, etc."/>
    <s v="depends"/>
    <s v="Advances &amp; Reimbursement(s)"/>
    <d v="2022-05-10T07:00:00"/>
    <s v="Ongoing"/>
    <n v="46568"/>
    <s v="Summer 2023"/>
    <m/>
    <x v="99"/>
  </r>
  <r>
    <s v="Data Pull 09-28-2022.xlsx"/>
    <n v="6598"/>
    <x v="2"/>
    <d v="2022-07-06T20:57:45"/>
    <s v="Department of Fish and Wildlife"/>
    <x v="0"/>
    <s v="No"/>
    <s v="Environment &amp; Water"/>
    <x v="5"/>
    <x v="1"/>
    <s v="Not Required"/>
    <n v="6000000"/>
    <s v="Dependant on number of submissions received, application process, etc."/>
    <s v="Dependant on number of submissions received, application process, etc."/>
    <s v="depends"/>
    <s v="Reimbursement(s)"/>
    <d v="2021-10-11T07:00:00"/>
    <d v="2023-04-30T16:00:00"/>
    <s v="Until spring of 2023"/>
    <s v="Rolling Basis"/>
    <m/>
    <x v="99"/>
  </r>
  <r>
    <s v="Data Pull 09-28-2022.xlsx"/>
    <n v="11690"/>
    <x v="0"/>
    <d v="2022-07-11T21:47:48"/>
    <s v="CA State Library"/>
    <x v="0"/>
    <s v="No"/>
    <s v="Energy; Environment &amp; Water; Food &amp; Nutrition; Libraries and Arts; Science, Technology, and Research &amp; Development"/>
    <x v="3"/>
    <x v="2"/>
    <s v="Not Required"/>
    <m/>
    <s v="Dependant on number of submissions received, application process, etc."/>
    <s v="Dependant on number of submissions received, application process, etc."/>
    <s v="depends"/>
    <s v="Advance(s)"/>
    <d v="2022-07-11T19:00:00"/>
    <d v="2022-08-31T00:00:00"/>
    <s v="10/2022-06/30/2022"/>
    <n v="44835"/>
    <m/>
    <x v="99"/>
  </r>
  <r>
    <s v="Data Pull 09-28-2022.xlsx"/>
    <n v="11573"/>
    <x v="2"/>
    <d v="2022-07-12T18:09:56"/>
    <s v="Workforce Development Board"/>
    <x v="0"/>
    <s v="No"/>
    <s v="Employment, Labor &amp; Training"/>
    <x v="5"/>
    <x v="1"/>
    <n v="0.2"/>
    <n v="22760000"/>
    <s v="Dependant on number of submissions received, application process, etc."/>
    <s v="Dependant on number of submissions received, application process, etc."/>
    <s v="depends"/>
    <s v="Advances &amp; Reimbursement(s)"/>
    <d v="2022-07-11T07:00:00"/>
    <s v="Ongoing"/>
    <s v="1/2023- 4/2024"/>
    <n v="44835"/>
    <m/>
    <x v="99"/>
  </r>
  <r>
    <s v="Data Pull 09-28-2022.xlsx"/>
    <n v="11960"/>
    <x v="0"/>
    <d v="2022-07-14T22:35:54"/>
    <s v="CA Arts Council"/>
    <x v="0"/>
    <s v="No"/>
    <s v="Disadvantaged Communities; Libraries and Arts"/>
    <x v="5"/>
    <x v="1"/>
    <s v="Not Required"/>
    <m/>
    <s v="Dependant on number of submissions received, application process, etc."/>
    <s v="Dependant on number of submissions received, application process, etc."/>
    <s v="depends"/>
    <s v="Advance(s)"/>
    <d v="2022-07-14T07:00:00"/>
    <d v="2022-08-31T23:59:00"/>
    <s v="1/1/23 - 12/31/24"/>
    <n v="44866"/>
    <m/>
    <x v="99"/>
  </r>
  <r>
    <s v="Data Pull 09-28-2022.xlsx"/>
    <n v="12155"/>
    <x v="0"/>
    <d v="2022-07-21T23:14:48"/>
    <s v="Department of Health Care Access and Information"/>
    <x v="0"/>
    <s v="No"/>
    <s v="Education; Health &amp; Human Services"/>
    <x v="0"/>
    <x v="1"/>
    <s v="Not Required"/>
    <n v="4900000"/>
    <s v="Dependant on number of submissions received, application process, etc."/>
    <s v="Dependant on number of submissions received, application process, etc."/>
    <s v="depends"/>
    <s v="Reimbursement(s)"/>
    <d v="2022-07-21T07:00:00"/>
    <d v="2022-08-30T15:00:00"/>
    <s v="45 days"/>
    <n v="44865"/>
    <m/>
    <x v="99"/>
  </r>
  <r>
    <s v="Data Pull 09-28-2022.xlsx"/>
    <n v="12203"/>
    <x v="2"/>
    <d v="2022-07-25T21:35:55"/>
    <s v="Department of Housing and Community Development"/>
    <x v="1"/>
    <s v="No"/>
    <s v="Housing, Community and Economic Development"/>
    <x v="2"/>
    <x v="0"/>
    <s v="Not Required"/>
    <n v="332500000"/>
    <s v="Dependant on number of submissions received, application process, etc."/>
    <s v="Dependant on number of submissions received, application process, etc."/>
    <s v="depends"/>
    <s v="Advances &amp; Reimbursement(s)"/>
    <d v="2022-07-25T07:00:00"/>
    <d v="2022-11-30T00:00:00"/>
    <s v="4 years"/>
    <n v="45077"/>
    <m/>
    <x v="99"/>
  </r>
  <r>
    <s v="Data Pull 09-28-2022.xlsx"/>
    <n v="11498"/>
    <x v="2"/>
    <d v="2022-08-02T02:44:35"/>
    <s v="State Water Resources Control Board"/>
    <x v="0"/>
    <s v="No"/>
    <s v="Disadvantaged Communities; Environment &amp; Water"/>
    <x v="5"/>
    <x v="1"/>
    <s v="Not Required"/>
    <m/>
    <s v="Dependant on number of submissions received, application process, etc."/>
    <s v="Dependant on number of submissions received, application process, etc."/>
    <s v="depends"/>
    <s v="Reimbursement(s)"/>
    <d v="2022-08-01T07:00:00"/>
    <s v="Ongoing"/>
    <s v="Continuous"/>
    <s v="Continuous"/>
    <m/>
    <x v="99"/>
  </r>
  <r>
    <s v="Data Pull 09-28-2022.xlsx"/>
    <n v="11138"/>
    <x v="0"/>
    <d v="2022-08-03T20:39:33"/>
    <s v="Department of Justice (Office of the Attorney General)"/>
    <x v="0"/>
    <s v="No"/>
    <s v="Law, Justice, and Legal Services"/>
    <x v="3"/>
    <x v="1"/>
    <s v="Not Required"/>
    <n v="5000000"/>
    <s v="Dependant on number of submissions received, application process, etc."/>
    <s v="Dependant on number of submissions received, application process, etc."/>
    <s v="depends"/>
    <s v="Advance(s)"/>
    <d v="2022-08-03T07:00:00"/>
    <d v="2022-09-02T12:00:00"/>
    <s v="Two years"/>
    <n v="44927"/>
    <m/>
    <x v="99"/>
  </r>
  <r>
    <s v="Data Pull 09-28-2022.xlsx"/>
    <n v="6583"/>
    <x v="2"/>
    <d v="2022-08-04T17:32:17"/>
    <s v="Department of Water Resources"/>
    <x v="0"/>
    <s v="No"/>
    <s v="Disadvantaged Communities; Disaster Prevention &amp; Relief; Environment &amp; Water; Health &amp; Human Services"/>
    <x v="5"/>
    <x v="1"/>
    <s v="Not Required"/>
    <n v="305000000"/>
    <s v="Dependant on number of submissions received, application process, etc."/>
    <s v="Dependant on number of submissions received, application process, etc."/>
    <s v="depends"/>
    <s v="Reimbursement(s)"/>
    <d v="2021-08-11T07:00:00"/>
    <d v="2023-12-29T00:00:00"/>
    <s v="3 Years"/>
    <n v="44409"/>
    <m/>
    <x v="99"/>
  </r>
  <r>
    <s v="Data Pull 09-28-2022.xlsx"/>
    <n v="12164"/>
    <x v="0"/>
    <d v="2022-08-08T17:33:30"/>
    <s v="Governor's Office of Business and Economic Development"/>
    <x v="0"/>
    <s v="No"/>
    <s v="Housing, Community and Economic Development"/>
    <x v="8"/>
    <x v="1"/>
    <n v="1"/>
    <n v="23000000"/>
    <s v="Dependant on number of submissions received, application process, etc."/>
    <s v="Dependant on number of submissions received, application process, etc."/>
    <s v="depends"/>
    <s v="Reimbursement(s)"/>
    <d v="2022-07-22T07:00:00"/>
    <d v="2022-08-16T00:00:00"/>
    <s v="12 months"/>
    <n v="44449"/>
    <m/>
    <x v="99"/>
  </r>
  <r>
    <s v="Data Pull 09-28-2022.xlsx"/>
    <n v="12170"/>
    <x v="0"/>
    <d v="2022-08-08T17:35:16"/>
    <s v="Governor's Office of Business and Economic Development"/>
    <x v="0"/>
    <s v="No"/>
    <s v="Housing, Community and Economic Development"/>
    <x v="8"/>
    <x v="1"/>
    <n v="1"/>
    <n v="3000000"/>
    <s v="Exactly 5"/>
    <s v="Dependant on number of submissions received, application process, etc."/>
    <s v="depends"/>
    <s v="Reimbursement(s)"/>
    <d v="2022-07-22T07:00:00"/>
    <d v="2022-08-16T00:00:00"/>
    <s v="12 months"/>
    <n v="44449"/>
    <m/>
    <x v="99"/>
  </r>
  <r>
    <s v="Data Pull 09-28-2022.xlsx"/>
    <n v="9827"/>
    <x v="1"/>
    <d v="2022-08-08T18:21:03"/>
    <s v="State Water Resources Control Board"/>
    <x v="0"/>
    <s v="No"/>
    <s v="Disadvantaged Communities; Environment &amp; Water"/>
    <x v="0"/>
    <x v="1"/>
    <s v="Not Required"/>
    <n v="30000000"/>
    <s v="Dependant on number of submissions received, application process, etc."/>
    <s v="Dependant on number of submissions received, application process, etc."/>
    <s v="depends"/>
    <s v="Reimbursement(s)"/>
    <s v="Fall 2022"/>
    <m/>
    <s v="2-3 yrs"/>
    <s v="continuous"/>
    <m/>
    <x v="99"/>
  </r>
  <r>
    <s v="Data Pull 09-28-2022.xlsx"/>
    <n v="12632"/>
    <x v="0"/>
    <d v="2022-08-08T18:55:10"/>
    <s v="Board of Forestry"/>
    <x v="0"/>
    <s v="Yes"/>
    <s v="Agriculture; Environment &amp; Water; Science, Technology, and Research &amp; Development"/>
    <x v="2"/>
    <x v="1"/>
    <s v="Not Required"/>
    <m/>
    <s v="Dependant on number of submissions received, application process, etc."/>
    <s v="Dependant on number of submissions received, application process, etc."/>
    <s v="depends"/>
    <s v="Reimbursement(s)"/>
    <d v="2022-08-01T07:00:00"/>
    <d v="2022-09-14T17:00:00"/>
    <s v="Complete by 03/31/25"/>
    <n v="44926"/>
    <m/>
    <x v="99"/>
  </r>
  <r>
    <s v="Data Pull 09-28-2022.xlsx"/>
    <n v="11903"/>
    <x v="0"/>
    <d v="2022-08-09T20:16:36"/>
    <s v="Governor's Office of Emergency Services"/>
    <x v="0"/>
    <s v="Yes"/>
    <s v="Law, Justice, and Legal Services"/>
    <x v="5"/>
    <x v="2"/>
    <n v="0.25"/>
    <n v="250000"/>
    <s v="Dependant on number of submissions received, application process, etc."/>
    <s v="Dependant on number of submissions received, application process, etc."/>
    <s v="depends"/>
    <s v="Reimbursement(s)"/>
    <d v="2022-07-13T15:00:00"/>
    <d v="2022-09-16T23:59:00"/>
    <s v="04/01/23 - 03/31/24"/>
    <n v="44926"/>
    <m/>
    <x v="99"/>
  </r>
  <r>
    <s v="Data Pull 09-28-2022.xlsx"/>
    <n v="11654"/>
    <x v="0"/>
    <d v="2022-08-09T20:18:13"/>
    <s v="Governor's Office of Emergency Services"/>
    <x v="0"/>
    <s v="No"/>
    <s v="Consumer Protection; Health &amp; Human Services; Housing, Community and Economic Development; Law, Justice, and Legal Services"/>
    <x v="5"/>
    <x v="0"/>
    <n v="0.2"/>
    <n v="537587"/>
    <s v="Dependant on number of submissions received, application process, etc."/>
    <s v="Dependant on number of submissions received, application process, etc."/>
    <s v="depends"/>
    <s v="Advances &amp; Reimbursement(s)"/>
    <d v="2022-07-08T15:00:00"/>
    <d v="2022-08-26T23:59:00"/>
    <s v="10/01/22 to 09/30/23"/>
    <n v="44834"/>
    <m/>
    <x v="99"/>
  </r>
  <r>
    <s v="Data Pull 09-28-2022.xlsx"/>
    <n v="12509"/>
    <x v="2"/>
    <d v="2022-08-09T20:30:27"/>
    <s v="Department of Housing and Community Development"/>
    <x v="0"/>
    <s v="No"/>
    <s v="Housing, Community and Economic Development"/>
    <x v="5"/>
    <x v="1"/>
    <s v="Not Required"/>
    <n v="570000000"/>
    <s v="Dependant on number of submissions received, application process, etc."/>
    <s v="Dependant on number of submissions received, application process, etc."/>
    <s v="depends"/>
    <s v="Advances &amp; Reimbursement(s)"/>
    <d v="2022-07-28T07:00:00"/>
    <d v="2022-12-31T00:00:00"/>
    <s v="through Jun 30, 2026"/>
    <s v="Spring 2023"/>
    <m/>
    <x v="99"/>
  </r>
  <r>
    <s v="Data Pull 09-28-2022.xlsx"/>
    <n v="13229"/>
    <x v="2"/>
    <d v="2022-08-10T23:45:42"/>
    <s v="CA Energy Commission"/>
    <x v="0"/>
    <s v="No"/>
    <s v="Energy"/>
    <x v="8"/>
    <x v="1"/>
    <s v="Not Required"/>
    <n v="25000000"/>
    <s v="Dependant on number of submissions received, application process, etc."/>
    <s v="Dependant on number of submissions received, application process, etc."/>
    <s v="depends"/>
    <s v="Reimbursement(s)"/>
    <d v="2022-08-10T07:00:00"/>
    <d v="2022-10-24T23:59:00"/>
    <s v="Until funds expire"/>
    <n v="44896"/>
    <m/>
    <x v="99"/>
  </r>
  <r>
    <s v="Data Pull 09-28-2022.xlsx"/>
    <n v="13241"/>
    <x v="1"/>
    <d v="2022-08-15T20:02:24"/>
    <s v="Department of Forestry and Fire Protection"/>
    <x v="0"/>
    <s v="No"/>
    <s v="Environment &amp; Water; Science, Technology, and Research &amp; Development"/>
    <x v="5"/>
    <x v="1"/>
    <s v="Not Required"/>
    <n v="2400000"/>
    <s v="Dependant on number of submissions received, application process, etc."/>
    <s v="Dependant on number of submissions received, application process, etc."/>
    <s v="depends"/>
    <s v="Advances &amp; Reimbursement(s)"/>
    <s v="Fall 2022"/>
    <m/>
    <s v="2-4 Years"/>
    <n v="45017"/>
    <m/>
    <x v="99"/>
  </r>
  <r>
    <s v="Data Pull 09-28-2022.xlsx"/>
    <n v="12971"/>
    <x v="2"/>
    <d v="2022-08-15T20:50:22"/>
    <s v="Department of Resources Recycling and Recovery"/>
    <x v="0"/>
    <s v="Yes"/>
    <s v="Environment &amp; Water; Science, Technology, and Research &amp; Development; Transportation"/>
    <x v="6"/>
    <x v="1"/>
    <s v="Not Required"/>
    <n v="4209703"/>
    <s v="Dependant on number of submissions received, application process, etc."/>
    <s v="Dependant on number of submissions received, application process, etc."/>
    <s v="depends"/>
    <s v="Reimbursement(s)"/>
    <d v="2022-08-15T19:00:00"/>
    <d v="2022-10-12T23:59:00"/>
    <s v="NTP to April 1, 2025"/>
    <n v="44896"/>
    <m/>
    <x v="99"/>
  </r>
  <r>
    <s v="Data Pull 09-28-2022.xlsx"/>
    <n v="13265"/>
    <x v="0"/>
    <d v="2022-08-16T21:34:52"/>
    <s v="Department of Fish and Wildlife"/>
    <x v="0"/>
    <s v="No"/>
    <s v="Agriculture; Environment &amp; Water; Science, Technology, and Research &amp; Development"/>
    <x v="9"/>
    <x v="1"/>
    <s v="Not Required"/>
    <n v="440000"/>
    <s v="Dependant on number of submissions received, application process, etc."/>
    <s v="Dependant on number of submissions received, application process, etc."/>
    <s v="depends"/>
    <s v="Reimbursement(s)"/>
    <d v="2022-08-17T07:00:00"/>
    <d v="2022-09-15T16:00:00"/>
    <s v="28 days"/>
    <s v="10/12/022"/>
    <m/>
    <x v="99"/>
  </r>
  <r>
    <s v="Data Pull 09-28-2022.xlsx"/>
    <n v="13295"/>
    <x v="2"/>
    <d v="2022-08-18T01:58:13"/>
    <s v="CA Energy Commission"/>
    <x v="0"/>
    <s v="No"/>
    <s v="Energy"/>
    <x v="2"/>
    <x v="1"/>
    <n v="0.1"/>
    <n v="7000000"/>
    <s v="Dependant on number of submissions received, application process, etc."/>
    <s v="Dependant on number of submissions received, application process, etc."/>
    <s v="depends"/>
    <s v="Reimbursement(s)"/>
    <d v="2022-08-17T07:00:00"/>
    <d v="2022-10-17T23:59:00"/>
    <s v="Until funds expire"/>
    <s v="Week of 12/19/2022"/>
    <m/>
    <x v="99"/>
  </r>
  <r>
    <s v="Data Pull 09-28-2022.xlsx"/>
    <n v="10514"/>
    <x v="0"/>
    <d v="2022-08-19T14:37:29"/>
    <s v="Department of Resources Recycling and Recovery"/>
    <x v="0"/>
    <s v="Yes"/>
    <s v="Agriculture; Disadvantaged Communities; Environment &amp; Water"/>
    <x v="6"/>
    <x v="1"/>
    <s v="Not Required"/>
    <m/>
    <s v="Dependant on number of submissions received, application process, etc."/>
    <s v="Dependant on number of submissions received, application process, etc."/>
    <s v="depends"/>
    <s v="Reimbursement(s)"/>
    <d v="2022-06-27T07:00:00"/>
    <d v="2022-08-12T00:00:00"/>
    <s v="NTP-March 13-2025"/>
    <n v="44852"/>
    <m/>
    <x v="99"/>
  </r>
  <r>
    <s v="Data Pull 09-28-2022.xlsx"/>
    <n v="7343"/>
    <x v="0"/>
    <d v="2022-08-22T18:02:17"/>
    <s v="CA State Transportation Agency"/>
    <x v="0"/>
    <s v="No"/>
    <s v="Transportation"/>
    <x v="3"/>
    <x v="1"/>
    <s v="Not Required"/>
    <n v="5000000"/>
    <s v="Dependant on number of submissions received, application process, etc."/>
    <s v="Dependant on number of submissions received, application process, etc."/>
    <s v="depends"/>
    <s v="Other"/>
    <d v="2021-11-02T07:00:00"/>
    <d v="2022-03-03T00:00:00"/>
    <s v="90 days from posting"/>
    <s v="June, 2022"/>
    <m/>
    <x v="99"/>
  </r>
  <r>
    <s v="Data Pull 09-28-2022.xlsx"/>
    <n v="7361"/>
    <x v="0"/>
    <d v="2022-08-22T18:02:44"/>
    <s v="CA State Transportation Agency"/>
    <x v="0"/>
    <s v="No"/>
    <s v="Transportation"/>
    <x v="3"/>
    <x v="1"/>
    <s v="Not Required"/>
    <n v="5000000"/>
    <s v="Dependant on number of submissions received, application process, etc."/>
    <s v="Dependant on number of submissions received, application process, etc."/>
    <s v="depends"/>
    <s v="Other"/>
    <d v="2021-11-03T07:00:00"/>
    <d v="2022-03-03T00:00:00"/>
    <s v="90 days from posting"/>
    <s v="June, 2022"/>
    <m/>
    <x v="99"/>
  </r>
  <r>
    <s v="Data Pull 09-28-2022.xlsx"/>
    <n v="8684"/>
    <x v="2"/>
    <d v="2022-08-23T18:27:40"/>
    <s v="Department of Housing and Community Development"/>
    <x v="2"/>
    <s v="Yes"/>
    <s v="Housing, Community and Economic Development"/>
    <x v="21"/>
    <x v="2"/>
    <s v="Not Required"/>
    <n v="72000000"/>
    <s v="Dependant on number of submissions received, application process, etc."/>
    <s v="Dependant on number of submissions received, application process, etc."/>
    <s v="depends"/>
    <s v="Reimbursement(s)"/>
    <d v="2022-01-28T08:00:00"/>
    <s v="Ongoing"/>
    <s v="See STD Agreement"/>
    <n v="44713"/>
    <m/>
    <x v="99"/>
  </r>
  <r>
    <s v="Data Pull 09-28-2022.xlsx"/>
    <n v="13319"/>
    <x v="2"/>
    <d v="2022-08-23T21:30:51"/>
    <s v="Department of Resources Recycling and Recovery"/>
    <x v="0"/>
    <s v="Yes"/>
    <s v="Agriculture; Disadvantaged Communities; Environment &amp; Water"/>
    <x v="6"/>
    <x v="1"/>
    <s v="Not Required"/>
    <m/>
    <s v="Dependant on number of submissions received, application process, etc."/>
    <s v="Dependant on number of submissions received, application process, etc."/>
    <s v="depends"/>
    <s v="Reimbursement(s)"/>
    <d v="2022-08-19T07:00:00"/>
    <d v="2022-11-10T23:59:00"/>
    <s v="NTP-March 13-2025"/>
    <n v="44944"/>
    <m/>
    <x v="99"/>
  </r>
  <r>
    <s v="Data Pull 09-28-2022.xlsx"/>
    <n v="13256"/>
    <x v="1"/>
    <d v="2022-08-25T22:09:34"/>
    <s v="Department of Water Resources"/>
    <x v="0"/>
    <s v="No"/>
    <s v="Disadvantaged Communities; Disaster Prevention &amp; Relief; Environment &amp; Water"/>
    <x v="5"/>
    <x v="1"/>
    <n v="0.25"/>
    <n v="285000000"/>
    <s v="Dependant on number of submissions received, application process, etc."/>
    <s v="Dependant on number of submissions received, application process, etc."/>
    <s v="depends"/>
    <s v="Reimbursement(s)"/>
    <s v="To be determined"/>
    <m/>
    <n v="46357"/>
    <s v="To be determined"/>
    <m/>
    <x v="99"/>
  </r>
  <r>
    <s v="Data Pull 09-28-2022.xlsx"/>
    <n v="11591"/>
    <x v="0"/>
    <d v="2022-08-25T22:12:28"/>
    <s v="Department of Health Care Access and Information"/>
    <x v="0"/>
    <s v="No"/>
    <s v="Education; Health &amp; Human Services"/>
    <x v="0"/>
    <x v="1"/>
    <s v="Not Required"/>
    <n v="81000000"/>
    <s v="Dependant on number of submissions received, application process, etc."/>
    <s v="Dependant on number of submissions received, application process, etc."/>
    <s v="depends"/>
    <s v="Reimbursement(s)"/>
    <d v="2022-07-07T07:00:00"/>
    <d v="2022-08-12T15:00:00"/>
    <s v="One and half months"/>
    <n v="44893"/>
    <m/>
    <x v="99"/>
  </r>
  <r>
    <s v="Data Pull 09-28-2022.xlsx"/>
    <n v="13631"/>
    <x v="2"/>
    <d v="2022-08-31T19:13:03"/>
    <s v="Governor's Office of Emergency Services"/>
    <x v="0"/>
    <s v="No"/>
    <s v="Consumer Protection; Disaster Prevention &amp; Relief"/>
    <x v="8"/>
    <x v="1"/>
    <s v="Not Required"/>
    <n v="47500000"/>
    <s v="Dependant on number of submissions received, application process, etc."/>
    <s v="Dependant on number of submissions received, application process, etc."/>
    <s v="depends"/>
    <s v="Other"/>
    <d v="2022-08-30T07:00:00"/>
    <d v="2022-10-28T17:00:00"/>
    <s v="01/01/23 - 12/31/24"/>
    <n v="44896"/>
    <m/>
    <x v="99"/>
  </r>
  <r>
    <s v="Data Pull 09-28-2022.xlsx"/>
    <n v="13607"/>
    <x v="2"/>
    <d v="2022-09-01T16:15:52"/>
    <s v="Department of Fish and Wildlife"/>
    <x v="0"/>
    <s v="No"/>
    <s v="Environment &amp; Water; Parks &amp; Recreation"/>
    <x v="0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2-09-01T07:00:00"/>
    <d v="2022-10-18T17:00:00"/>
    <n v="46203"/>
    <s v="January 13,2023"/>
    <m/>
    <x v="99"/>
  </r>
  <r>
    <s v="Data Pull 09-28-2022.xlsx"/>
    <n v="13796"/>
    <x v="2"/>
    <d v="2022-09-01T16:25:51"/>
    <s v="Department of Health Care Access and Information"/>
    <x v="1"/>
    <s v="No"/>
    <s v="Disadvantaged Communities"/>
    <x v="14"/>
    <x v="3"/>
    <s v="Not Required"/>
    <n v="600000"/>
    <s v="Dependant on number of submissions received, application process, etc."/>
    <s v="Dependant on number of submissions received, application process, etc."/>
    <s v="depends"/>
    <s v="Reimbursement(s)"/>
    <d v="2022-09-02T00:00:00"/>
    <d v="2022-10-31T17:00:00"/>
    <s v="One month"/>
    <n v="44927"/>
    <m/>
    <x v="99"/>
  </r>
  <r>
    <s v="Data Pull 09-28-2022.xlsx"/>
    <n v="13802"/>
    <x v="2"/>
    <d v="2022-09-01T16:32:15"/>
    <s v="Department of Health Care Access and Information"/>
    <x v="1"/>
    <s v="No"/>
    <s v="Disadvantaged Communities"/>
    <x v="14"/>
    <x v="1"/>
    <s v="Not Required"/>
    <n v="117000"/>
    <s v="Dependant on number of submissions received, application process, etc."/>
    <s v="Dependant on number of submissions received, application process, etc."/>
    <s v="depends"/>
    <s v="Reimbursement(s)"/>
    <d v="2022-09-02T00:00:00"/>
    <d v="2022-10-31T17:00:00"/>
    <s v="One month"/>
    <n v="44927"/>
    <m/>
    <x v="99"/>
  </r>
  <r>
    <s v="Data Pull 09-28-2022.xlsx"/>
    <n v="13805"/>
    <x v="2"/>
    <d v="2022-09-01T16:37:06"/>
    <s v="Department of Health Care Access and Information"/>
    <x v="1"/>
    <s v="No"/>
    <s v="Disadvantaged Communities"/>
    <x v="14"/>
    <x v="1"/>
    <s v="Not Required"/>
    <n v="1500000"/>
    <s v="Dependant on number of submissions received, application process, etc."/>
    <s v="Dependant on number of submissions received, application process, etc."/>
    <s v="depends"/>
    <s v="Reimbursement(s)"/>
    <d v="2022-09-02T00:00:00"/>
    <d v="2022-10-31T17:00:00"/>
    <s v="One month"/>
    <n v="44927"/>
    <m/>
    <x v="99"/>
  </r>
  <r>
    <s v="Data Pull 09-28-2022.xlsx"/>
    <n v="13868"/>
    <x v="2"/>
    <d v="2022-09-02T20:15:10"/>
    <s v="Department of Resources Recycling and Recovery"/>
    <x v="0"/>
    <s v="Yes"/>
    <s v="Environment &amp; Water; Science, Technology, and Research &amp; Development; Transportation"/>
    <x v="1"/>
    <x v="1"/>
    <s v="Not Required"/>
    <n v="750000"/>
    <s v="Dependant on number of submissions received, application process, etc."/>
    <s v="Dependant on number of submissions received, application process, etc."/>
    <s v="depends"/>
    <s v="Reimbursement(s)"/>
    <d v="2022-09-02T07:00:00"/>
    <d v="2022-12-07T23:59:00"/>
    <s v="NTP to April 1, 2025"/>
    <n v="44958"/>
    <m/>
    <x v="99"/>
  </r>
  <r>
    <s v="Data Pull 09-28-2022.xlsx"/>
    <n v="13874"/>
    <x v="2"/>
    <d v="2022-09-02T22:33:10"/>
    <s v="CA Department of Education"/>
    <x v="0"/>
    <s v="No"/>
    <s v="Education; Health &amp; Human Services"/>
    <x v="0"/>
    <x v="1"/>
    <s v="Not Required"/>
    <n v="5000000"/>
    <s v="Between 1 and 3"/>
    <s v="Dependant on number of submissions received, application process, etc."/>
    <s v="depends"/>
    <s v="Other"/>
    <d v="2022-09-07T07:00:00"/>
    <d v="2022-09-30T17:00:00"/>
    <s v="1/1/23 - 12/31/24"/>
    <n v="44848"/>
    <m/>
    <x v="99"/>
  </r>
  <r>
    <s v="Data Pull 09-28-2022.xlsx"/>
    <n v="12215"/>
    <x v="2"/>
    <d v="2022-09-06T15:23:04"/>
    <s v="Department of Conservation"/>
    <x v="0"/>
    <s v="No"/>
    <s v="Agriculture; Environment &amp; Water"/>
    <x v="3"/>
    <x v="1"/>
    <n v="0.25"/>
    <n v="2400000"/>
    <s v="Dependant on number of submissions received, application process, etc."/>
    <s v="Dependant on number of submissions received, application process, etc."/>
    <s v="depends"/>
    <s v="Reimbursement(s)"/>
    <d v="2022-09-06T07:00:00"/>
    <d v="2022-11-18T23:59:00"/>
    <s v="2 to 5 years"/>
    <n v="44958"/>
    <m/>
    <x v="99"/>
  </r>
  <r>
    <s v="Data Pull 09-28-2022.xlsx"/>
    <n v="13877"/>
    <x v="2"/>
    <d v="2022-09-06T20:00:31"/>
    <s v="Department of Fish and Wildlife"/>
    <x v="0"/>
    <s v="Yes"/>
    <s v="Disaster Prevention &amp; Relief; Environment &amp; Water"/>
    <x v="6"/>
    <x v="1"/>
    <s v="Not Required"/>
    <m/>
    <s v="Dependant on number of submissions received, application process, etc."/>
    <s v="Dependant on number of submissions received, application process, etc."/>
    <s v="depends"/>
    <s v="Reimbursement(s)"/>
    <d v="2022-09-02T07:00:00"/>
    <s v="Ongoing"/>
    <s v="Continous"/>
    <s v="Continous"/>
    <m/>
    <x v="99"/>
  </r>
  <r>
    <s v="Data Pull 09-28-2022.xlsx"/>
    <n v="13916"/>
    <x v="2"/>
    <d v="2022-09-07T23:29:57"/>
    <s v="CA Energy Commission"/>
    <x v="0"/>
    <s v="No"/>
    <s v="Energy"/>
    <x v="2"/>
    <x v="1"/>
    <n v="0.1"/>
    <n v="7700000"/>
    <s v="Dependant on number of submissions received, application process, etc."/>
    <s v="Dependant on number of submissions received, application process, etc."/>
    <s v="depends"/>
    <s v="Reimbursement(s)"/>
    <d v="2022-09-07T07:00:00"/>
    <d v="2022-12-13T23:59:00"/>
    <s v="Until funds expire"/>
    <s v="Week of 2/13/2023"/>
    <m/>
    <x v="99"/>
  </r>
  <r>
    <s v="Data Pull 09-28-2022.xlsx"/>
    <n v="13949"/>
    <x v="0"/>
    <d v="2022-09-08T15:37:50"/>
    <s v="Department of Justice (Office of the Attorney General)"/>
    <x v="0"/>
    <s v="No"/>
    <s v="Law, Justice, and Legal Services"/>
    <x v="3"/>
    <x v="1"/>
    <s v="Not Required"/>
    <n v="5000000"/>
    <s v="Dependant on number of submissions received, application process, etc."/>
    <s v="Dependant on number of submissions received, application process, etc."/>
    <s v="depends"/>
    <s v="Advance(s)"/>
    <d v="2022-09-08T15:40:00"/>
    <d v="2022-09-16T23:59:00"/>
    <s v="Two years"/>
    <n v="44927"/>
    <m/>
    <x v="99"/>
  </r>
  <r>
    <s v="Data Pull 09-28-2022.xlsx"/>
    <n v="10325"/>
    <x v="0"/>
    <d v="2022-09-08T17:15:43"/>
    <s v="Department of Conservation"/>
    <x v="0"/>
    <s v="No"/>
    <s v="Agriculture; Environment &amp; Water"/>
    <x v="5"/>
    <x v="1"/>
    <n v="0.1"/>
    <m/>
    <s v="Dependant on number of submissions received, application process, etc."/>
    <s v="Dependant on number of submissions received, application process, etc."/>
    <s v="depends"/>
    <s v="Reimbursement(s)"/>
    <d v="2022-04-28T07:00:00"/>
    <d v="2022-09-09T23:59:00"/>
    <s v="2 years"/>
    <n v="44896"/>
    <m/>
    <x v="99"/>
  </r>
  <r>
    <s v="Data Pull 09-28-2022.xlsx"/>
    <n v="12098"/>
    <x v="2"/>
    <d v="2022-09-09T21:20:42"/>
    <s v="Department of Water Resources"/>
    <x v="0"/>
    <s v="No"/>
    <s v="Environment &amp; Water"/>
    <x v="5"/>
    <x v="1"/>
    <n v="0.5"/>
    <n v="6000000"/>
    <s v="Dependant on number of submissions received, application process, etc."/>
    <s v="Dependant on number of submissions received, application process, etc."/>
    <s v="depends"/>
    <s v="Reimbursement(s)"/>
    <d v="2022-09-01T07:00:00"/>
    <d v="2022-10-05T17:00:00"/>
    <s v="To be determined"/>
    <n v="44958"/>
    <m/>
    <x v="99"/>
  </r>
  <r>
    <s v="Data Pull 09-28-2022.xlsx"/>
    <n v="14123"/>
    <x v="2"/>
    <d v="2022-09-09T23:03:56"/>
    <s v="CA Department of Food and Agriculture"/>
    <x v="0"/>
    <s v="No"/>
    <s v="Agriculture; Environment &amp; Water; Health &amp; Human Services; Science, Technology, and Research &amp; Development"/>
    <x v="2"/>
    <x v="1"/>
    <s v="Not Required"/>
    <n v="200000"/>
    <s v="Dependant on number of submissions received, application process, etc."/>
    <s v="Dependant on number of submissions received, application process, etc."/>
    <s v="depends"/>
    <s v="Reimbursement(s)"/>
    <d v="2022-09-10T00:00:00"/>
    <d v="2022-10-14T17:00:00"/>
    <s v="Two Years"/>
    <n v="44880"/>
    <m/>
    <x v="99"/>
  </r>
  <r>
    <s v="Data Pull 09-28-2022.xlsx"/>
    <n v="14189"/>
    <x v="2"/>
    <d v="2022-09-13T21:43:30"/>
    <s v="CA State Library"/>
    <x v="0"/>
    <s v="No"/>
    <s v="Disadvantaged Communities; Libraries and Arts"/>
    <x v="3"/>
    <x v="2"/>
    <s v="Not Required"/>
    <n v="200000"/>
    <s v="Dependant on number of submissions received, application process, etc."/>
    <s v="Dependant on number of submissions received, application process, etc."/>
    <s v="depends"/>
    <s v="Advance(s)"/>
    <d v="2022-09-13T21:45:00"/>
    <d v="2022-12-30T17:00:00"/>
    <s v="2022-2023"/>
    <s v="10/22, 12/22, &amp; 2/23"/>
    <m/>
    <x v="99"/>
  </r>
  <r>
    <s v="Data Pull 09-28-2022.xlsx"/>
    <n v="14240"/>
    <x v="2"/>
    <d v="2022-09-14T23:33:02"/>
    <s v="Department of Water Resources"/>
    <x v="0"/>
    <s v="No"/>
    <s v="Disadvantaged Communities; Disaster Prevention &amp; Relief; Environment &amp; Water; Science, Technology, and Research &amp; Development"/>
    <x v="5"/>
    <x v="1"/>
    <n v="0.5"/>
    <n v="193000000"/>
    <s v="Dependant on number of submissions received, application process, etc."/>
    <s v="Dependant on number of submissions received, application process, etc."/>
    <s v="depends"/>
    <s v="Reimbursement(s)"/>
    <d v="2022-09-14T07:00:00"/>
    <d v="2023-02-01T17:00:00"/>
    <s v="4 years"/>
    <s v="Spring - Summer 2023"/>
    <m/>
    <x v="99"/>
  </r>
  <r>
    <s v="Data Pull 09-28-2022.xlsx"/>
    <n v="14249"/>
    <x v="1"/>
    <d v="2022-09-15T19:58:58"/>
    <s v="Governor's Office of Business and Economic Development"/>
    <x v="0"/>
    <s v="No"/>
    <s v="Housing, Community and Economic Development"/>
    <x v="3"/>
    <x v="1"/>
    <s v="Not Required"/>
    <n v="15000000"/>
    <s v="Dependant on number of submissions received, application process, etc."/>
    <s v="Dependant on number of submissions received, application process, etc."/>
    <s v="depends"/>
    <s v="Advance(s)"/>
    <d v="2022-10-01T00:00:00"/>
    <m/>
    <s v="One year"/>
    <n v="44927"/>
    <m/>
    <x v="99"/>
  </r>
  <r>
    <s v="Data Pull 09-28-2022.xlsx"/>
    <n v="14234"/>
    <x v="1"/>
    <d v="2022-09-20T20:47:32"/>
    <s v="Public Utilities Commission"/>
    <x v="0"/>
    <s v="No"/>
    <s v="Disadvantaged Communities; Science, Technology, and Research &amp; Development"/>
    <x v="7"/>
    <x v="1"/>
    <s v="Not Required"/>
    <n v="10710000"/>
    <s v="Dependant on number of submissions received, application process, etc."/>
    <s v="Dependant on number of submissions received, application process, etc."/>
    <s v="depends"/>
    <s v="Reimbursement(s)"/>
    <s v="Solicitation open as needed."/>
    <m/>
    <s v="Refer to website."/>
    <s v="Dependent on review."/>
    <m/>
    <x v="99"/>
  </r>
  <r>
    <s v="Data Pull 09-28-2022.xlsx"/>
    <n v="14204"/>
    <x v="2"/>
    <d v="2022-09-20T21:26:05"/>
    <s v="Public Utilities Commission"/>
    <x v="0"/>
    <s v="No"/>
    <s v="Disadvantaged Communities; Education; Science, Technology, and Research &amp; Development"/>
    <x v="7"/>
    <x v="1"/>
    <n v="0.15"/>
    <n v="20024000"/>
    <s v="Dependant on number of submissions received, application process, etc."/>
    <s v="Dependant on number of submissions received, application process, etc."/>
    <s v="depends"/>
    <s v="Reimbursement(s)"/>
    <d v="2022-09-20T07:00:00"/>
    <d v="2023-01-01T00:00:00"/>
    <s v="Up to 2 years."/>
    <s v="Dependent on review."/>
    <m/>
    <x v="99"/>
  </r>
  <r>
    <s v="Data Pull 09-28-2022.xlsx"/>
    <n v="14228"/>
    <x v="2"/>
    <d v="2022-09-20T23:45:26"/>
    <s v="Public Utilities Commission"/>
    <x v="0"/>
    <s v="No"/>
    <s v="Disadvantaged Communities; Science, Technology, and Research &amp; Development"/>
    <x v="7"/>
    <x v="1"/>
    <s v="Not Required"/>
    <n v="15000000"/>
    <s v="Dependant on number of submissions received, application process, etc."/>
    <s v="Dependant on number of submissions received, application process, etc."/>
    <s v="depends"/>
    <s v="Reimbursement(s)"/>
    <d v="2022-09-20T07:00:00"/>
    <d v="2023-01-01T00:00:00"/>
    <s v="Refer to website."/>
    <s v="Dependent on review."/>
    <m/>
    <x v="99"/>
  </r>
  <r>
    <s v="Data Pull 09-28-2022.xlsx"/>
    <n v="12503"/>
    <x v="1"/>
    <d v="2022-09-21T16:03:06"/>
    <m/>
    <x v="3"/>
    <m/>
    <m/>
    <x v="20"/>
    <x v="4"/>
    <n v="0.11"/>
    <n v="50000000"/>
    <s v="Dependant on number of submissions received, application process, etc."/>
    <s v="Dependant on number of submissions received, application process, etc."/>
    <s v="depends"/>
    <m/>
    <d v="2022-12-01T00:00:00"/>
    <m/>
    <m/>
    <s v="Spring 2023"/>
    <m/>
    <x v="99"/>
  </r>
  <r>
    <s v="Data Pull 09-28-2022.xlsx"/>
    <n v="13898"/>
    <x v="1"/>
    <d v="2022-09-21T21:14:53"/>
    <m/>
    <x v="3"/>
    <s v="No"/>
    <m/>
    <x v="20"/>
    <x v="4"/>
    <s v="Not Required"/>
    <n v="37000000"/>
    <s v="Dependant on number of submissions received, application process, etc."/>
    <s v="Dependant on number of submissions received, application process, etc."/>
    <s v="depends"/>
    <m/>
    <s v="Spring 2023"/>
    <m/>
    <m/>
    <s v="Summer 2023"/>
    <m/>
    <x v="99"/>
  </r>
  <r>
    <s v="Data Pull 09-28-2022.xlsx"/>
    <n v="14267"/>
    <x v="2"/>
    <d v="2022-09-21T22:15:45"/>
    <s v="Governor's Office of Emergency Services"/>
    <x v="0"/>
    <s v="Yes"/>
    <s v="Disaster Prevention &amp; Relief"/>
    <x v="4"/>
    <x v="2"/>
    <s v="Not Required"/>
    <n v="650000"/>
    <s v="Dependant on number of submissions received, application process, etc."/>
    <s v="Dependant on number of submissions received, application process, etc."/>
    <s v="depends"/>
    <s v="Reimbursement(s)"/>
    <d v="2022-09-19T15:00:00"/>
    <d v="2022-11-01T17:00:00"/>
    <s v="01/01/23 - 05/31/24"/>
    <n v="44927"/>
    <m/>
    <x v="99"/>
  </r>
  <r>
    <s v="Data Pull 09-28-2022.xlsx"/>
    <n v="14462"/>
    <x v="2"/>
    <d v="2022-09-22T23:02:59"/>
    <s v="CA Energy Commission"/>
    <x v="0"/>
    <s v="No"/>
    <s v="Energy"/>
    <x v="2"/>
    <x v="1"/>
    <n v="0.2"/>
    <n v="2638222"/>
    <s v="Dependant on number of submissions received, application process, etc."/>
    <s v="Dependant on number of submissions received, application process, etc."/>
    <s v="depends"/>
    <s v="Reimbursement(s)"/>
    <d v="2022-09-22T07:00:00"/>
    <d v="2022-11-29T23:59:00"/>
    <s v="Until funds expire"/>
    <n v="44960"/>
    <m/>
    <x v="99"/>
  </r>
  <r>
    <s v="Data Pull 09-28-2022.xlsx"/>
    <n v="13871"/>
    <x v="2"/>
    <d v="2022-09-26T20:57:29"/>
    <s v="Workforce Development Board"/>
    <x v="0"/>
    <s v="No"/>
    <s v="Employment, Labor &amp; Training"/>
    <x v="1"/>
    <x v="2"/>
    <n v="1"/>
    <n v="3000000"/>
    <s v="Dependant on number of submissions received, application process, etc."/>
    <s v="Dependant on number of submissions received, application process, etc."/>
    <s v="depends"/>
    <s v="Reimbursement(s)"/>
    <d v="2022-09-26T07:00:00"/>
    <d v="2022-10-24T15:00:00"/>
    <s v="3/01/2023- 9/30/2024"/>
    <n v="44896"/>
    <m/>
    <x v="99"/>
  </r>
  <r>
    <m/>
    <m/>
    <x v="3"/>
    <m/>
    <m/>
    <x v="3"/>
    <m/>
    <m/>
    <x v="20"/>
    <x v="4"/>
    <m/>
    <m/>
    <m/>
    <m/>
    <m/>
    <m/>
    <m/>
    <m/>
    <m/>
    <m/>
    <m/>
    <x v="99"/>
  </r>
  <r>
    <m/>
    <m/>
    <x v="3"/>
    <m/>
    <m/>
    <x v="3"/>
    <m/>
    <m/>
    <x v="20"/>
    <x v="4"/>
    <m/>
    <n v="32196974608"/>
    <m/>
    <m/>
    <m/>
    <m/>
    <m/>
    <m/>
    <m/>
    <m/>
    <m/>
    <x v="99"/>
  </r>
  <r>
    <m/>
    <m/>
    <x v="3"/>
    <m/>
    <m/>
    <x v="3"/>
    <m/>
    <m/>
    <x v="20"/>
    <x v="4"/>
    <m/>
    <m/>
    <m/>
    <m/>
    <m/>
    <m/>
    <m/>
    <m/>
    <m/>
    <m/>
    <m/>
    <x v="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603484-8E0B-46DA-8262-B1C9F76E64A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65" firstHeaderRow="1" firstDataRow="2" firstDataCol="1"/>
  <pivotFields count="21">
    <pivotField showAll="0"/>
    <pivotField showAll="0"/>
    <pivotField axis="axisCol" showAll="0">
      <items count="5">
        <item x="2"/>
        <item x="0"/>
        <item x="1"/>
        <item x="3"/>
        <item t="default"/>
      </items>
    </pivotField>
    <pivotField showAll="0"/>
    <pivotField axis="axisRow" dataField="1" showAll="0">
      <items count="61">
        <item x="53"/>
        <item x="58"/>
        <item x="16"/>
        <item x="6"/>
        <item x="35"/>
        <item x="34"/>
        <item x="55"/>
        <item x="4"/>
        <item x="30"/>
        <item x="9"/>
        <item x="47"/>
        <item x="17"/>
        <item x="38"/>
        <item x="10"/>
        <item x="8"/>
        <item x="49"/>
        <item x="25"/>
        <item x="45"/>
        <item x="36"/>
        <item x="41"/>
        <item x="48"/>
        <item x="31"/>
        <item x="21"/>
        <item x="18"/>
        <item x="12"/>
        <item x="27"/>
        <item x="15"/>
        <item x="32"/>
        <item x="29"/>
        <item x="11"/>
        <item x="20"/>
        <item x="3"/>
        <item x="23"/>
        <item x="2"/>
        <item x="42"/>
        <item x="7"/>
        <item x="0"/>
        <item x="50"/>
        <item x="14"/>
        <item x="22"/>
        <item x="1"/>
        <item x="24"/>
        <item x="19"/>
        <item x="5"/>
        <item x="33"/>
        <item x="51"/>
        <item x="57"/>
        <item x="59"/>
        <item x="46"/>
        <item x="13"/>
        <item x="28"/>
        <item x="43"/>
        <item x="39"/>
        <item x="52"/>
        <item x="44"/>
        <item x="56"/>
        <item x="26"/>
        <item x="37"/>
        <item x="40"/>
        <item x="5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unt of AgencyDept" fld="4" subtotal="count" showDataAs="percentOfTotal" baseField="4" baseItem="3" numFmtId="164"/>
  </dataFields>
  <formats count="13"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outline="0" collapsedLevelsAreSubtotals="1" fieldPosition="0"/>
    </format>
    <format dxfId="29">
      <pivotArea dataOnly="0" labelOnly="1" outline="0" axis="axisValues" fieldPosition="0"/>
    </format>
    <format dxfId="28">
      <pivotArea collapsedLevelsAreSubtotals="1" fieldPosition="0">
        <references count="1">
          <reference field="4" count="1">
            <x v="43"/>
          </reference>
        </references>
      </pivotArea>
    </format>
    <format dxfId="27">
      <pivotArea dataOnly="0" labelOnly="1" fieldPosition="0">
        <references count="1">
          <reference field="4" count="1">
            <x v="43"/>
          </reference>
        </references>
      </pivotArea>
    </format>
    <format dxfId="26">
      <pivotArea collapsedLevelsAreSubtotals="1" fieldPosition="0">
        <references count="1">
          <reference field="4" count="1">
            <x v="35"/>
          </reference>
        </references>
      </pivotArea>
    </format>
    <format dxfId="25">
      <pivotArea dataOnly="0" labelOnly="1" fieldPosition="0">
        <references count="1">
          <reference field="4" count="1">
            <x v="35"/>
          </reference>
        </references>
      </pivotArea>
    </format>
    <format dxfId="24">
      <pivotArea collapsedLevelsAreSubtotals="1" fieldPosition="0">
        <references count="1">
          <reference field="4" count="1">
            <x v="27"/>
          </reference>
        </references>
      </pivotArea>
    </format>
    <format dxfId="23">
      <pivotArea dataOnly="0" labelOnly="1" fieldPosition="0">
        <references count="1">
          <reference field="4" count="1">
            <x v="27"/>
          </reference>
        </references>
      </pivotArea>
    </format>
    <format dxfId="22">
      <pivotArea collapsedLevelsAreSubtotals="1" fieldPosition="0">
        <references count="1">
          <reference field="4" count="1">
            <x v="11"/>
          </reference>
        </references>
      </pivotArea>
    </format>
    <format dxfId="21">
      <pivotArea dataOnly="0" labelOnly="1" fieldPosition="0">
        <references count="1">
          <reference field="4" count="1">
            <x v="11"/>
          </reference>
        </references>
      </pivotArea>
    </format>
    <format dxfId="20">
      <pivotArea collapsedLevelsAreSubtotals="1" fieldPosition="0">
        <references count="1">
          <reference field="4" count="1">
            <x v="7"/>
          </reference>
        </references>
      </pivotArea>
    </format>
    <format dxfId="19">
      <pivotArea dataOnly="0" labelOnly="1" fieldPosition="0">
        <references count="1">
          <reference field="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F342F4-7E77-41CD-8A7F-75669B9F3BD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4" firstHeaderRow="1" firstDataRow="1" firstDataCol="0"/>
  <pivotFields count="2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Count of PortalID" fld="1" subtotal="count" baseField="0" baseItem="10182362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6CFD8-0F66-4213-8D84-9725742FB26D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Q3 categories" fld="14" subtotal="count" showDataAs="percentOfTotal" baseField="14" baseItem="0" numFmtId="9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53C36F-82CB-4290-A91D-11E084C325B7}" name="PivotTable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2"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14">
        <item x="91"/>
        <item x="0"/>
        <item x="23"/>
        <item x="35"/>
        <item x="48"/>
        <item x="58"/>
        <item x="72"/>
        <item x="78"/>
        <item x="81"/>
        <item x="85"/>
        <item x="1"/>
        <item x="5"/>
        <item x="7"/>
        <item x="9"/>
        <item x="12"/>
        <item x="14"/>
        <item x="16"/>
        <item x="19"/>
        <item x="20"/>
        <item x="22"/>
        <item x="24"/>
        <item x="26"/>
        <item x="27"/>
        <item x="28"/>
        <item x="29"/>
        <item x="97"/>
        <item x="31"/>
        <item x="98"/>
        <item x="33"/>
        <item x="34"/>
        <item x="36"/>
        <item x="37"/>
        <item x="38"/>
        <item x="39"/>
        <item x="40"/>
        <item x="41"/>
        <item x="43"/>
        <item x="44"/>
        <item x="47"/>
        <item x="49"/>
        <item x="101"/>
        <item x="51"/>
        <item x="52"/>
        <item x="54"/>
        <item x="55"/>
        <item x="56"/>
        <item x="57"/>
        <item x="106"/>
        <item x="59"/>
        <item x="60"/>
        <item x="61"/>
        <item x="62"/>
        <item x="63"/>
        <item x="64"/>
        <item x="65"/>
        <item x="69"/>
        <item x="70"/>
        <item x="71"/>
        <item x="73"/>
        <item x="74"/>
        <item x="108"/>
        <item x="75"/>
        <item x="76"/>
        <item x="77"/>
        <item x="79"/>
        <item x="112"/>
        <item x="80"/>
        <item x="109"/>
        <item x="110"/>
        <item x="82"/>
        <item x="83"/>
        <item x="86"/>
        <item x="87"/>
        <item x="88"/>
        <item x="111"/>
        <item x="89"/>
        <item x="90"/>
        <item x="2"/>
        <item x="3"/>
        <item x="4"/>
        <item x="6"/>
        <item x="92"/>
        <item x="8"/>
        <item x="11"/>
        <item x="93"/>
        <item x="13"/>
        <item x="94"/>
        <item x="17"/>
        <item x="18"/>
        <item x="21"/>
        <item x="95"/>
        <item x="25"/>
        <item x="96"/>
        <item x="30"/>
        <item x="32"/>
        <item x="100"/>
        <item x="42"/>
        <item x="45"/>
        <item x="46"/>
        <item x="50"/>
        <item x="102"/>
        <item x="103"/>
        <item x="53"/>
        <item x="104"/>
        <item x="105"/>
        <item x="66"/>
        <item x="67"/>
        <item x="68"/>
        <item x="10"/>
        <item x="15"/>
        <item x="107"/>
        <item x="84"/>
        <item x="99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pps submitted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0F08DE-E2E7-4BC2-9841-560B13016523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2">
    <pivotField showAll="0"/>
    <pivotField showAll="0"/>
    <pivotField showAll="0"/>
    <pivotField showAll="0"/>
    <pivotField showAll="0"/>
    <pivotField axis="axisRow" dataField="1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Type" fld="5" subtotal="count" showDataAs="percentOfTotal" baseField="5" baseItem="0" numFmtId="10"/>
  </dataFields>
  <formats count="1">
    <format dxfId="16">
      <pivotArea collapsedLevelsAreSubtotals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22B89C-2E2C-403F-899B-FA05F507B9F9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6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3">
        <item x="12"/>
        <item x="16"/>
        <item x="13"/>
        <item x="17"/>
        <item x="2"/>
        <item x="18"/>
        <item x="11"/>
        <item x="10"/>
        <item x="7"/>
        <item x="1"/>
        <item x="21"/>
        <item x="14"/>
        <item x="19"/>
        <item x="9"/>
        <item x="8"/>
        <item x="0"/>
        <item x="5"/>
        <item x="15"/>
        <item x="3"/>
        <item x="6"/>
        <item x="4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ount of ApplicantTyp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4E1B5F-11FE-497C-8252-0E1FFEE84514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2"/>
        <item x="0"/>
        <item x="3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FundingSource" fld="9" subtotal="count" showDataAs="percentOfTotal" baseField="9" baseItem="0" numFmtId="10"/>
  </dataFields>
  <formats count="1">
    <format dxfId="15">
      <pivotArea collapsedLevelsAreSubtotals="1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63E8246-68C5-4F1F-8043-0723BDEF34CD}" autoFormatId="16" applyNumberFormats="0" applyBorderFormats="0" applyFontFormats="0" applyPatternFormats="0" applyAlignmentFormats="0" applyWidthHeightFormats="0">
  <queryTableRefresh nextId="39">
    <queryTableFields count="21">
      <queryTableField id="1" name="Source.Name" tableColumnId="1"/>
      <queryTableField id="2" name="PortalID" tableColumnId="2"/>
      <queryTableField id="4" name="Status" tableColumnId="4"/>
      <queryTableField id="5" name="LastUpdated" tableColumnId="5"/>
      <queryTableField id="7" name="AgencyDept" tableColumnId="7"/>
      <queryTableField id="9" name="Type" tableColumnId="9"/>
      <queryTableField id="10" name="LOI" tableColumnId="10"/>
      <queryTableField id="11" name="Categories" tableColumnId="11"/>
      <queryTableField id="15" name="ApplicantType" tableColumnId="15"/>
      <queryTableField id="18" name="FundingSource" tableColumnId="18"/>
      <queryTableField id="20" name="MatchingFunds" tableColumnId="20"/>
      <queryTableField id="22" name="EstAvailFunds" tableColumnId="22"/>
      <queryTableField id="23" name="EstAwards" tableColumnId="23"/>
      <queryTableField id="24" name="EstAmounts" tableColumnId="24"/>
      <queryTableField id="38" dataBound="0" tableColumnId="38"/>
      <queryTableField id="25" name="FundingMethod" tableColumnId="25"/>
      <queryTableField id="27" name="OpenDate" tableColumnId="27"/>
      <queryTableField id="28" name="ApplicationDeadline" tableColumnId="28"/>
      <queryTableField id="29" name="AwardPeriod" tableColumnId="29"/>
      <queryTableField id="30" name="ExpAwardDate" tableColumnId="30"/>
      <queryTableField id="37" name="AwardStats" tableColumnId="37"/>
    </queryTableFields>
    <queryTableDeletedFields count="17">
      <deletedField name="GrantID"/>
      <deletedField name="ChangeNotes"/>
      <deletedField name="Title"/>
      <deletedField name="CategorySuggestion"/>
      <deletedField name="Purpose"/>
      <deletedField name="Description"/>
      <deletedField name="ApplicantTypeNotes"/>
      <deletedField name="FundingSourceNotes"/>
      <deletedField name="MatchingFundsNotes"/>
      <deletedField name="FundingMethodNotes"/>
      <deletedField name="ElecSubmission"/>
      <deletedField name="GrantURL"/>
      <deletedField name="AgencyURL"/>
      <deletedField name="AgencySubscribeURL"/>
      <deletedField name="GrantEventsURL"/>
      <deletedField name="ContactInfo"/>
      <deletedField name="Geography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9F848-2117-4AF5-8A06-7532D351C9D3}" name="Grants_Portal_2021_22" displayName="Grants_Portal_2021_22" ref="A1:U488" tableType="queryTable" totalsRowShown="0">
  <autoFilter ref="A1:U488" xr:uid="{BEA9F848-2117-4AF5-8A06-7532D351C9D3}"/>
  <sortState xmlns:xlrd2="http://schemas.microsoft.com/office/spreadsheetml/2017/richdata2" ref="A2:U488">
    <sortCondition ref="U1:U488"/>
  </sortState>
  <tableColumns count="21">
    <tableColumn id="1" xr3:uid="{0E126F12-8821-464E-A63A-450A67B7C478}" uniqueName="1" name="Source.Name" queryTableFieldId="1" dataDxfId="13"/>
    <tableColumn id="2" xr3:uid="{E6B4EDB6-92CD-4781-AF1A-8E1389D8CF4F}" uniqueName="2" name="PortalID" queryTableFieldId="2"/>
    <tableColumn id="4" xr3:uid="{D5A40B1E-7894-4B5F-B2DD-12DB905B75D3}" uniqueName="4" name="Status" queryTableFieldId="4" dataDxfId="12"/>
    <tableColumn id="5" xr3:uid="{699D4758-76DB-48A8-ACF5-5CFC7BBC5A3D}" uniqueName="5" name="LastUpdated" queryTableFieldId="5" dataDxfId="11"/>
    <tableColumn id="7" xr3:uid="{99F301B9-DDC4-4CDF-BC5C-14C0E1AB435A}" uniqueName="7" name="AgencyDept" queryTableFieldId="7" dataDxfId="10"/>
    <tableColumn id="9" xr3:uid="{26CDB371-044D-4EC9-A00B-3A98FC8659CC}" uniqueName="9" name="Type" queryTableFieldId="9" dataDxfId="9"/>
    <tableColumn id="10" xr3:uid="{FBBFD28B-D3CA-4160-9824-D15FEFBEE2C1}" uniqueName="10" name="LOI" queryTableFieldId="10" dataDxfId="8"/>
    <tableColumn id="11" xr3:uid="{909F2BF5-5EA8-4383-BFF1-572A5446DE49}" uniqueName="11" name="Categories" queryTableFieldId="11" dataDxfId="7"/>
    <tableColumn id="15" xr3:uid="{7AFC1333-0AC1-44B2-98F3-F2C0AB433F55}" uniqueName="15" name="ApplicantType" queryTableFieldId="15" dataDxfId="6"/>
    <tableColumn id="18" xr3:uid="{329945E4-ADB3-46F8-BA0B-DE164E9F4F6A}" uniqueName="18" name="FundingSource" queryTableFieldId="18" dataDxfId="5"/>
    <tableColumn id="20" xr3:uid="{092C034E-F787-442D-A6E8-94D03B547DFE}" uniqueName="20" name="MatchingFunds" queryTableFieldId="20"/>
    <tableColumn id="22" xr3:uid="{31FA570A-4905-45A8-88FF-931B45DF6753}" uniqueName="22" name="EstAvailFunds" queryTableFieldId="22"/>
    <tableColumn id="23" xr3:uid="{19329FDD-FA17-4C1A-889C-D84A2C7B0716}" uniqueName="23" name="EstAwards" queryTableFieldId="23" dataDxfId="4"/>
    <tableColumn id="24" xr3:uid="{510DC0BC-723F-4ED2-B195-1B17FE537758}" uniqueName="24" name="EstAmounts" queryTableFieldId="24"/>
    <tableColumn id="38" xr3:uid="{248CB2A4-0C6D-4D41-BFBB-3C19B629689F}" uniqueName="38" name="Q3 categories" queryTableFieldId="38"/>
    <tableColumn id="25" xr3:uid="{7F9238A4-70B6-4839-BD32-6639DD29BC22}" uniqueName="25" name="FundingMethod" queryTableFieldId="25" dataDxfId="3"/>
    <tableColumn id="27" xr3:uid="{EF099DF0-7D09-4E87-BC07-E0DF5494CE7D}" uniqueName="27" name="OpenDate" queryTableFieldId="27" dataDxfId="2"/>
    <tableColumn id="28" xr3:uid="{C77CA4EE-A9A2-40FC-B8F1-B3DEA74BDB87}" uniqueName="28" name="ApplicationDeadline" queryTableFieldId="28" dataDxfId="1"/>
    <tableColumn id="29" xr3:uid="{5981396C-0DF5-4993-9685-7F502D59C441}" uniqueName="29" name="AwardPeriod" queryTableFieldId="29"/>
    <tableColumn id="30" xr3:uid="{9B2380FB-A683-49EC-953D-5556D2FC8525}" uniqueName="30" name="ExpAwardDate" queryTableFieldId="30"/>
    <tableColumn id="37" xr3:uid="{894B94AF-4603-4B7F-9DD9-2C5CF64B4AD6}" uniqueName="37" name="AwardStats" queryTableFieldId="3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DCF2-E0B2-4670-8507-CD34CB5FEBF3}">
  <dimension ref="A3:F75"/>
  <sheetViews>
    <sheetView topLeftCell="A55" workbookViewId="0">
      <selection activeCell="A69" sqref="A69"/>
    </sheetView>
  </sheetViews>
  <sheetFormatPr defaultRowHeight="15" x14ac:dyDescent="0.25"/>
  <cols>
    <col min="1" max="1" width="53.42578125" bestFit="1" customWidth="1"/>
    <col min="2" max="2" width="16.28515625" style="7" bestFit="1" customWidth="1"/>
    <col min="3" max="3" width="6.7109375" bestFit="1" customWidth="1"/>
    <col min="4" max="4" width="10.42578125" bestFit="1" customWidth="1"/>
    <col min="5" max="5" width="7.28515625" bestFit="1" customWidth="1"/>
    <col min="6" max="6" width="11.28515625" bestFit="1" customWidth="1"/>
    <col min="7" max="7" width="45.28515625" bestFit="1" customWidth="1"/>
    <col min="8" max="8" width="26.5703125" bestFit="1" customWidth="1"/>
    <col min="9" max="9" width="36.5703125" bestFit="1" customWidth="1"/>
    <col min="10" max="10" width="32.28515625" bestFit="1" customWidth="1"/>
    <col min="11" max="11" width="21.5703125" bestFit="1" customWidth="1"/>
    <col min="12" max="12" width="27.28515625" bestFit="1" customWidth="1"/>
    <col min="13" max="13" width="15" bestFit="1" customWidth="1"/>
    <col min="14" max="14" width="29.28515625" bestFit="1" customWidth="1"/>
    <col min="15" max="15" width="13.85546875" bestFit="1" customWidth="1"/>
    <col min="16" max="16" width="23.7109375" bestFit="1" customWidth="1"/>
    <col min="17" max="17" width="38.140625" bestFit="1" customWidth="1"/>
    <col min="18" max="18" width="19" bestFit="1" customWidth="1"/>
    <col min="19" max="19" width="19.28515625" bestFit="1" customWidth="1"/>
    <col min="20" max="20" width="43.140625" bestFit="1" customWidth="1"/>
    <col min="21" max="21" width="39.28515625" bestFit="1" customWidth="1"/>
    <col min="22" max="22" width="30.140625" bestFit="1" customWidth="1"/>
    <col min="23" max="23" width="50" bestFit="1" customWidth="1"/>
    <col min="24" max="24" width="26.7109375" bestFit="1" customWidth="1"/>
    <col min="25" max="25" width="47" bestFit="1" customWidth="1"/>
    <col min="26" max="26" width="30.140625" bestFit="1" customWidth="1"/>
    <col min="27" max="27" width="40" bestFit="1" customWidth="1"/>
    <col min="28" max="28" width="30" bestFit="1" customWidth="1"/>
    <col min="29" max="29" width="47" bestFit="1" customWidth="1"/>
    <col min="30" max="30" width="49.85546875" bestFit="1" customWidth="1"/>
    <col min="31" max="31" width="32.28515625" bestFit="1" customWidth="1"/>
    <col min="32" max="32" width="50.7109375" bestFit="1" customWidth="1"/>
    <col min="33" max="33" width="33.5703125" bestFit="1" customWidth="1"/>
    <col min="34" max="34" width="33.28515625" bestFit="1" customWidth="1"/>
    <col min="35" max="35" width="26.7109375" bestFit="1" customWidth="1"/>
    <col min="36" max="36" width="27.5703125" bestFit="1" customWidth="1"/>
    <col min="37" max="37" width="45.5703125" bestFit="1" customWidth="1"/>
    <col min="38" max="38" width="27.85546875" bestFit="1" customWidth="1"/>
    <col min="39" max="39" width="37.140625" bestFit="1" customWidth="1"/>
    <col min="40" max="40" width="28" bestFit="1" customWidth="1"/>
    <col min="41" max="41" width="30.140625" bestFit="1" customWidth="1"/>
    <col min="42" max="42" width="36.85546875" bestFit="1" customWidth="1"/>
    <col min="43" max="43" width="25.85546875" bestFit="1" customWidth="1"/>
    <col min="44" max="44" width="53.7109375" bestFit="1" customWidth="1"/>
    <col min="45" max="45" width="37.7109375" bestFit="1" customWidth="1"/>
    <col min="46" max="46" width="40.28515625" bestFit="1" customWidth="1"/>
    <col min="47" max="47" width="44.140625" bestFit="1" customWidth="1"/>
    <col min="48" max="48" width="23.7109375" bestFit="1" customWidth="1"/>
    <col min="49" max="49" width="25.85546875" bestFit="1" customWidth="1"/>
    <col min="50" max="50" width="40.28515625" bestFit="1" customWidth="1"/>
    <col min="51" max="51" width="26.85546875" bestFit="1" customWidth="1"/>
    <col min="52" max="52" width="25.28515625" bestFit="1" customWidth="1"/>
    <col min="53" max="53" width="22.140625" bestFit="1" customWidth="1"/>
    <col min="54" max="54" width="34.42578125" bestFit="1" customWidth="1"/>
    <col min="55" max="55" width="23.28515625" bestFit="1" customWidth="1"/>
    <col min="56" max="56" width="18.28515625" bestFit="1" customWidth="1"/>
    <col min="57" max="57" width="25.85546875" bestFit="1" customWidth="1"/>
    <col min="58" max="58" width="26.140625" bestFit="1" customWidth="1"/>
    <col min="59" max="59" width="26.5703125" bestFit="1" customWidth="1"/>
    <col min="60" max="60" width="29.140625" bestFit="1" customWidth="1"/>
    <col min="61" max="61" width="7.28515625" bestFit="1" customWidth="1"/>
    <col min="62" max="62" width="11.28515625" bestFit="1" customWidth="1"/>
  </cols>
  <sheetData>
    <row r="3" spans="1:6" x14ac:dyDescent="0.25">
      <c r="A3" s="3" t="s">
        <v>0</v>
      </c>
      <c r="B3" s="3" t="s">
        <v>1</v>
      </c>
    </row>
    <row r="4" spans="1:6" x14ac:dyDescent="0.25">
      <c r="A4" s="3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6" x14ac:dyDescent="0.25">
      <c r="A5" s="4" t="s">
        <v>8</v>
      </c>
      <c r="B5" s="7">
        <v>2.0661157024793389E-3</v>
      </c>
      <c r="C5" s="7">
        <v>0</v>
      </c>
      <c r="D5" s="7">
        <v>0</v>
      </c>
      <c r="E5" s="7">
        <v>0</v>
      </c>
      <c r="F5" s="7">
        <v>2.0661157024793389E-3</v>
      </c>
    </row>
    <row r="6" spans="1:6" x14ac:dyDescent="0.25">
      <c r="A6" s="4" t="s">
        <v>9</v>
      </c>
      <c r="B6" s="7">
        <v>0</v>
      </c>
      <c r="C6" s="7">
        <v>2.0661157024793389E-3</v>
      </c>
      <c r="D6" s="7">
        <v>0</v>
      </c>
      <c r="E6" s="7">
        <v>0</v>
      </c>
      <c r="F6" s="7">
        <v>2.0661157024793389E-3</v>
      </c>
    </row>
    <row r="7" spans="1:6" x14ac:dyDescent="0.25">
      <c r="A7" s="4" t="s">
        <v>10</v>
      </c>
      <c r="B7" s="7">
        <v>0</v>
      </c>
      <c r="C7" s="7">
        <v>1.2396694214876033E-2</v>
      </c>
      <c r="D7" s="7">
        <v>0</v>
      </c>
      <c r="E7" s="7">
        <v>0</v>
      </c>
      <c r="F7" s="7">
        <v>1.2396694214876033E-2</v>
      </c>
    </row>
    <row r="8" spans="1:6" x14ac:dyDescent="0.25">
      <c r="A8" s="4" t="s">
        <v>11</v>
      </c>
      <c r="B8" s="7">
        <v>0</v>
      </c>
      <c r="C8" s="7">
        <v>4.1322314049586778E-2</v>
      </c>
      <c r="D8" s="7">
        <v>0</v>
      </c>
      <c r="E8" s="7">
        <v>0</v>
      </c>
      <c r="F8" s="7">
        <v>4.1322314049586778E-2</v>
      </c>
    </row>
    <row r="9" spans="1:6" x14ac:dyDescent="0.25">
      <c r="A9" s="4" t="s">
        <v>12</v>
      </c>
      <c r="B9" s="7">
        <v>0</v>
      </c>
      <c r="C9" s="7">
        <v>4.1322314049586778E-3</v>
      </c>
      <c r="D9" s="7">
        <v>0</v>
      </c>
      <c r="E9" s="7">
        <v>0</v>
      </c>
      <c r="F9" s="7">
        <v>4.1322314049586778E-3</v>
      </c>
    </row>
    <row r="10" spans="1:6" x14ac:dyDescent="0.25">
      <c r="A10" s="4" t="s">
        <v>13</v>
      </c>
      <c r="B10" s="7">
        <v>0</v>
      </c>
      <c r="C10" s="7">
        <v>6.1983471074380167E-3</v>
      </c>
      <c r="D10" s="7">
        <v>0</v>
      </c>
      <c r="E10" s="7">
        <v>0</v>
      </c>
      <c r="F10" s="7">
        <v>6.1983471074380167E-3</v>
      </c>
    </row>
    <row r="11" spans="1:6" s="14" customFormat="1" x14ac:dyDescent="0.25">
      <c r="A11" s="4" t="s">
        <v>14</v>
      </c>
      <c r="B11" s="7">
        <v>4.1322314049586778E-3</v>
      </c>
      <c r="C11" s="7">
        <v>0</v>
      </c>
      <c r="D11" s="7">
        <v>0</v>
      </c>
      <c r="E11" s="7">
        <v>0</v>
      </c>
      <c r="F11" s="7">
        <v>4.1322314049586778E-3</v>
      </c>
    </row>
    <row r="12" spans="1:6" x14ac:dyDescent="0.25">
      <c r="A12" s="5" t="s">
        <v>15</v>
      </c>
      <c r="B12" s="8">
        <v>1.6528925619834711E-2</v>
      </c>
      <c r="C12" s="8">
        <v>5.3719008264462811E-2</v>
      </c>
      <c r="D12" s="8">
        <v>0</v>
      </c>
      <c r="E12" s="8">
        <v>0</v>
      </c>
      <c r="F12" s="8">
        <v>7.0247933884297523E-2</v>
      </c>
    </row>
    <row r="13" spans="1:6" x14ac:dyDescent="0.25">
      <c r="A13" s="4" t="s">
        <v>16</v>
      </c>
      <c r="B13" s="7">
        <v>0</v>
      </c>
      <c r="C13" s="7">
        <v>2.0661157024793389E-3</v>
      </c>
      <c r="D13" s="7">
        <v>0</v>
      </c>
      <c r="E13" s="7">
        <v>0</v>
      </c>
      <c r="F13" s="7">
        <v>2.0661157024793389E-3</v>
      </c>
    </row>
    <row r="14" spans="1:6" x14ac:dyDescent="0.25">
      <c r="A14" s="4" t="s">
        <v>17</v>
      </c>
      <c r="B14" s="7">
        <v>1.2396694214876033E-2</v>
      </c>
      <c r="C14" s="7">
        <v>2.6859504132231406E-2</v>
      </c>
      <c r="D14" s="7">
        <v>0</v>
      </c>
      <c r="E14" s="7">
        <v>0</v>
      </c>
      <c r="F14" s="7">
        <v>3.9256198347107439E-2</v>
      </c>
    </row>
    <row r="15" spans="1:6" s="14" customFormat="1" x14ac:dyDescent="0.25">
      <c r="A15" s="4" t="s">
        <v>18</v>
      </c>
      <c r="B15" s="7">
        <v>0</v>
      </c>
      <c r="C15" s="7">
        <v>8.2644628099173556E-3</v>
      </c>
      <c r="D15" s="7">
        <v>0</v>
      </c>
      <c r="E15" s="7">
        <v>0</v>
      </c>
      <c r="F15" s="7">
        <v>8.2644628099173556E-3</v>
      </c>
    </row>
    <row r="16" spans="1:6" x14ac:dyDescent="0.25">
      <c r="A16" s="5" t="s">
        <v>19</v>
      </c>
      <c r="B16" s="8">
        <v>4.1322314049586778E-3</v>
      </c>
      <c r="C16" s="8">
        <v>4.5454545454545456E-2</v>
      </c>
      <c r="D16" s="8">
        <v>0</v>
      </c>
      <c r="E16" s="8">
        <v>0</v>
      </c>
      <c r="F16" s="8">
        <v>4.9586776859504134E-2</v>
      </c>
    </row>
    <row r="17" spans="1:6" x14ac:dyDescent="0.25">
      <c r="A17" s="4" t="s">
        <v>20</v>
      </c>
      <c r="B17" s="7">
        <v>0</v>
      </c>
      <c r="C17" s="7">
        <v>6.1983471074380167E-3</v>
      </c>
      <c r="D17" s="7">
        <v>0</v>
      </c>
      <c r="E17" s="7">
        <v>0</v>
      </c>
      <c r="F17" s="7">
        <v>6.1983471074380167E-3</v>
      </c>
    </row>
    <row r="18" spans="1:6" x14ac:dyDescent="0.25">
      <c r="A18" s="4" t="s">
        <v>21</v>
      </c>
      <c r="B18" s="7">
        <v>0</v>
      </c>
      <c r="C18" s="7">
        <v>1.0330578512396695E-2</v>
      </c>
      <c r="D18" s="7">
        <v>0</v>
      </c>
      <c r="E18" s="7">
        <v>0</v>
      </c>
      <c r="F18" s="7">
        <v>1.0330578512396695E-2</v>
      </c>
    </row>
    <row r="19" spans="1:6" x14ac:dyDescent="0.25">
      <c r="A19" s="4" t="s">
        <v>22</v>
      </c>
      <c r="B19" s="7">
        <v>0</v>
      </c>
      <c r="C19" s="7">
        <v>1.0330578512396695E-2</v>
      </c>
      <c r="D19" s="7">
        <v>0</v>
      </c>
      <c r="E19" s="7">
        <v>0</v>
      </c>
      <c r="F19" s="7">
        <v>1.0330578512396695E-2</v>
      </c>
    </row>
    <row r="20" spans="1:6" x14ac:dyDescent="0.25">
      <c r="A20" s="4" t="s">
        <v>23</v>
      </c>
      <c r="B20" s="7">
        <v>6.1983471074380167E-3</v>
      </c>
      <c r="C20" s="7">
        <v>0</v>
      </c>
      <c r="D20" s="7">
        <v>0</v>
      </c>
      <c r="E20" s="7">
        <v>0</v>
      </c>
      <c r="F20" s="7">
        <v>6.1983471074380167E-3</v>
      </c>
    </row>
    <row r="21" spans="1:6" x14ac:dyDescent="0.25">
      <c r="A21" s="4" t="s">
        <v>24</v>
      </c>
      <c r="B21" s="7">
        <v>2.0661157024793389E-3</v>
      </c>
      <c r="C21" s="7">
        <v>2.0661157024793389E-3</v>
      </c>
      <c r="D21" s="7">
        <v>0</v>
      </c>
      <c r="E21" s="7">
        <v>0</v>
      </c>
      <c r="F21" s="7">
        <v>4.1322314049586778E-3</v>
      </c>
    </row>
    <row r="22" spans="1:6" x14ac:dyDescent="0.25">
      <c r="A22" s="4" t="s">
        <v>25</v>
      </c>
      <c r="B22" s="7">
        <v>8.2644628099173556E-3</v>
      </c>
      <c r="C22" s="7">
        <v>8.2644628099173556E-3</v>
      </c>
      <c r="D22" s="7">
        <v>0</v>
      </c>
      <c r="E22" s="7">
        <v>0</v>
      </c>
      <c r="F22" s="7">
        <v>1.6528925619834711E-2</v>
      </c>
    </row>
    <row r="23" spans="1:6" x14ac:dyDescent="0.25">
      <c r="A23" s="4" t="s">
        <v>26</v>
      </c>
      <c r="B23" s="7">
        <v>0</v>
      </c>
      <c r="C23" s="7">
        <v>2.0661157024793389E-3</v>
      </c>
      <c r="D23" s="7">
        <v>0</v>
      </c>
      <c r="E23" s="7">
        <v>0</v>
      </c>
      <c r="F23" s="7">
        <v>2.0661157024793389E-3</v>
      </c>
    </row>
    <row r="24" spans="1:6" x14ac:dyDescent="0.25">
      <c r="A24" s="4" t="s">
        <v>27</v>
      </c>
      <c r="B24" s="7">
        <v>0</v>
      </c>
      <c r="C24" s="7">
        <v>6.1983471074380167E-3</v>
      </c>
      <c r="D24" s="7">
        <v>0</v>
      </c>
      <c r="E24" s="7">
        <v>0</v>
      </c>
      <c r="F24" s="7">
        <v>6.1983471074380167E-3</v>
      </c>
    </row>
    <row r="25" spans="1:6" x14ac:dyDescent="0.25">
      <c r="A25" s="4" t="s">
        <v>28</v>
      </c>
      <c r="B25" s="7">
        <v>0</v>
      </c>
      <c r="C25" s="7">
        <v>2.0661157024793389E-3</v>
      </c>
      <c r="D25" s="7">
        <v>0</v>
      </c>
      <c r="E25" s="7">
        <v>0</v>
      </c>
      <c r="F25" s="7">
        <v>2.0661157024793389E-3</v>
      </c>
    </row>
    <row r="26" spans="1:6" x14ac:dyDescent="0.25">
      <c r="A26" s="4" t="s">
        <v>29</v>
      </c>
      <c r="B26" s="7">
        <v>0</v>
      </c>
      <c r="C26" s="7">
        <v>4.1322314049586778E-3</v>
      </c>
      <c r="D26" s="7">
        <v>0</v>
      </c>
      <c r="E26" s="7">
        <v>0</v>
      </c>
      <c r="F26" s="7">
        <v>4.1322314049586778E-3</v>
      </c>
    </row>
    <row r="27" spans="1:6" x14ac:dyDescent="0.25">
      <c r="A27" s="4" t="s">
        <v>30</v>
      </c>
      <c r="B27" s="7">
        <v>2.0661157024793389E-3</v>
      </c>
      <c r="C27" s="7">
        <v>1.6528925619834711E-2</v>
      </c>
      <c r="D27" s="7">
        <v>0</v>
      </c>
      <c r="E27" s="7">
        <v>0</v>
      </c>
      <c r="F27" s="7">
        <v>1.859504132231405E-2</v>
      </c>
    </row>
    <row r="28" spans="1:6" x14ac:dyDescent="0.25">
      <c r="A28" s="4" t="s">
        <v>31</v>
      </c>
      <c r="B28" s="7">
        <v>0</v>
      </c>
      <c r="C28" s="7">
        <v>2.0661157024793389E-3</v>
      </c>
      <c r="D28" s="7">
        <v>0</v>
      </c>
      <c r="E28" s="7">
        <v>0</v>
      </c>
      <c r="F28" s="7">
        <v>2.0661157024793389E-3</v>
      </c>
    </row>
    <row r="29" spans="1:6" x14ac:dyDescent="0.25">
      <c r="A29" s="4" t="s">
        <v>32</v>
      </c>
      <c r="B29" s="7">
        <v>6.1983471074380167E-3</v>
      </c>
      <c r="C29" s="7">
        <v>3.0991735537190084E-2</v>
      </c>
      <c r="D29" s="7">
        <v>2.0661157024793389E-3</v>
      </c>
      <c r="E29" s="7">
        <v>0</v>
      </c>
      <c r="F29" s="7">
        <v>3.9256198347107439E-2</v>
      </c>
    </row>
    <row r="30" spans="1:6" x14ac:dyDescent="0.25">
      <c r="A30" s="4" t="s">
        <v>33</v>
      </c>
      <c r="B30" s="7">
        <v>4.1322314049586778E-3</v>
      </c>
      <c r="C30" s="7">
        <v>8.2644628099173556E-3</v>
      </c>
      <c r="D30" s="7">
        <v>2.0661157024793389E-3</v>
      </c>
      <c r="E30" s="7">
        <v>0</v>
      </c>
      <c r="F30" s="7">
        <v>1.4462809917355372E-2</v>
      </c>
    </row>
    <row r="31" spans="1:6" s="14" customFormat="1" x14ac:dyDescent="0.25">
      <c r="A31" s="4" t="s">
        <v>34</v>
      </c>
      <c r="B31" s="7">
        <v>0</v>
      </c>
      <c r="C31" s="7">
        <v>4.1322314049586778E-3</v>
      </c>
      <c r="D31" s="7">
        <v>0</v>
      </c>
      <c r="E31" s="7">
        <v>0</v>
      </c>
      <c r="F31" s="7">
        <v>4.1322314049586778E-3</v>
      </c>
    </row>
    <row r="32" spans="1:6" x14ac:dyDescent="0.25">
      <c r="A32" s="5" t="s">
        <v>35</v>
      </c>
      <c r="B32" s="8">
        <v>1.4462809917355372E-2</v>
      </c>
      <c r="C32" s="8">
        <v>3.71900826446281E-2</v>
      </c>
      <c r="D32" s="8">
        <v>0</v>
      </c>
      <c r="E32" s="8">
        <v>0</v>
      </c>
      <c r="F32" s="8">
        <v>5.1652892561983473E-2</v>
      </c>
    </row>
    <row r="33" spans="1:6" x14ac:dyDescent="0.25">
      <c r="A33" s="4" t="s">
        <v>36</v>
      </c>
      <c r="B33" s="7">
        <v>1.0330578512396695E-2</v>
      </c>
      <c r="C33" s="7">
        <v>2.8925619834710745E-2</v>
      </c>
      <c r="D33" s="7">
        <v>0</v>
      </c>
      <c r="E33" s="7">
        <v>0</v>
      </c>
      <c r="F33" s="7">
        <v>3.9256198347107439E-2</v>
      </c>
    </row>
    <row r="34" spans="1:6" x14ac:dyDescent="0.25">
      <c r="A34" s="4" t="s">
        <v>37</v>
      </c>
      <c r="B34" s="7">
        <v>0</v>
      </c>
      <c r="C34" s="7">
        <v>2.0661157024793389E-3</v>
      </c>
      <c r="D34" s="7">
        <v>0</v>
      </c>
      <c r="E34" s="7">
        <v>0</v>
      </c>
      <c r="F34" s="7">
        <v>2.0661157024793389E-3</v>
      </c>
    </row>
    <row r="35" spans="1:6" x14ac:dyDescent="0.25">
      <c r="A35" s="4" t="s">
        <v>38</v>
      </c>
      <c r="B35" s="7">
        <v>0</v>
      </c>
      <c r="C35" s="7">
        <v>6.1983471074380167E-3</v>
      </c>
      <c r="D35" s="7">
        <v>0</v>
      </c>
      <c r="E35" s="7">
        <v>0</v>
      </c>
      <c r="F35" s="7">
        <v>6.1983471074380167E-3</v>
      </c>
    </row>
    <row r="36" spans="1:6" x14ac:dyDescent="0.25">
      <c r="A36" s="4" t="s">
        <v>39</v>
      </c>
      <c r="B36" s="7">
        <v>1.4462809917355372E-2</v>
      </c>
      <c r="C36" s="7">
        <v>3.3057851239669422E-2</v>
      </c>
      <c r="D36" s="7">
        <v>0</v>
      </c>
      <c r="E36" s="7">
        <v>0</v>
      </c>
      <c r="F36" s="7">
        <v>4.7520661157024795E-2</v>
      </c>
    </row>
    <row r="37" spans="1:6" x14ac:dyDescent="0.25">
      <c r="A37" s="4" t="s">
        <v>40</v>
      </c>
      <c r="B37" s="7">
        <v>2.0661157024793389E-3</v>
      </c>
      <c r="C37" s="7">
        <v>6.1983471074380167E-3</v>
      </c>
      <c r="D37" s="7">
        <v>0</v>
      </c>
      <c r="E37" s="7">
        <v>0</v>
      </c>
      <c r="F37" s="7">
        <v>8.2644628099173556E-3</v>
      </c>
    </row>
    <row r="38" spans="1:6" x14ac:dyDescent="0.25">
      <c r="A38" s="4" t="s">
        <v>41</v>
      </c>
      <c r="B38" s="7">
        <v>6.1983471074380167E-3</v>
      </c>
      <c r="C38" s="7">
        <v>1.0330578512396695E-2</v>
      </c>
      <c r="D38" s="7">
        <v>0</v>
      </c>
      <c r="E38" s="7">
        <v>0</v>
      </c>
      <c r="F38" s="7">
        <v>1.6528925619834711E-2</v>
      </c>
    </row>
    <row r="39" spans="1:6" s="14" customFormat="1" x14ac:dyDescent="0.25">
      <c r="A39" s="4" t="s">
        <v>42</v>
      </c>
      <c r="B39" s="7">
        <v>0</v>
      </c>
      <c r="C39" s="7">
        <v>2.0661157024793389E-3</v>
      </c>
      <c r="D39" s="7">
        <v>0</v>
      </c>
      <c r="E39" s="7">
        <v>0</v>
      </c>
      <c r="F39" s="7">
        <v>2.0661157024793389E-3</v>
      </c>
    </row>
    <row r="40" spans="1:6" x14ac:dyDescent="0.25">
      <c r="A40" s="5" t="s">
        <v>43</v>
      </c>
      <c r="B40" s="8">
        <v>1.6528925619834711E-2</v>
      </c>
      <c r="C40" s="8">
        <v>3.9256198347107439E-2</v>
      </c>
      <c r="D40" s="8">
        <v>0</v>
      </c>
      <c r="E40" s="8">
        <v>0</v>
      </c>
      <c r="F40" s="8">
        <v>5.578512396694215E-2</v>
      </c>
    </row>
    <row r="41" spans="1:6" x14ac:dyDescent="0.25">
      <c r="A41" s="4" t="s">
        <v>44</v>
      </c>
      <c r="B41" s="7">
        <v>4.1322314049586778E-3</v>
      </c>
      <c r="C41" s="7">
        <v>2.0661157024793389E-2</v>
      </c>
      <c r="D41" s="7">
        <v>0</v>
      </c>
      <c r="E41" s="7">
        <v>0</v>
      </c>
      <c r="F41" s="7">
        <v>2.4793388429752067E-2</v>
      </c>
    </row>
    <row r="42" spans="1:6" x14ac:dyDescent="0.25">
      <c r="A42" s="4" t="s">
        <v>45</v>
      </c>
      <c r="B42" s="7">
        <v>6.1983471074380167E-3</v>
      </c>
      <c r="C42" s="7">
        <v>2.0661157024793389E-3</v>
      </c>
      <c r="D42" s="7">
        <v>0</v>
      </c>
      <c r="E42" s="7">
        <v>0</v>
      </c>
      <c r="F42" s="7">
        <v>8.2644628099173556E-3</v>
      </c>
    </row>
    <row r="43" spans="1:6" x14ac:dyDescent="0.25">
      <c r="A43" s="4" t="s">
        <v>46</v>
      </c>
      <c r="B43" s="7">
        <v>4.1322314049586778E-3</v>
      </c>
      <c r="C43" s="7">
        <v>8.2644628099173556E-3</v>
      </c>
      <c r="D43" s="7">
        <v>0</v>
      </c>
      <c r="E43" s="7">
        <v>0</v>
      </c>
      <c r="F43" s="7">
        <v>1.2396694214876033E-2</v>
      </c>
    </row>
    <row r="44" spans="1:6" x14ac:dyDescent="0.25">
      <c r="A44" s="4" t="s">
        <v>47</v>
      </c>
      <c r="B44" s="7">
        <v>1.0330578512396695E-2</v>
      </c>
      <c r="C44" s="7">
        <v>8.2644628099173556E-3</v>
      </c>
      <c r="D44" s="7">
        <v>6.1983471074380167E-3</v>
      </c>
      <c r="E44" s="7">
        <v>0</v>
      </c>
      <c r="F44" s="7">
        <v>2.4793388429752067E-2</v>
      </c>
    </row>
    <row r="45" spans="1:6" x14ac:dyDescent="0.25">
      <c r="A45" s="4" t="s">
        <v>48</v>
      </c>
      <c r="B45" s="7">
        <v>0</v>
      </c>
      <c r="C45" s="7">
        <v>1.4462809917355372E-2</v>
      </c>
      <c r="D45" s="7">
        <v>0</v>
      </c>
      <c r="E45" s="7">
        <v>0</v>
      </c>
      <c r="F45" s="7">
        <v>1.4462809917355372E-2</v>
      </c>
    </row>
    <row r="46" spans="1:6" x14ac:dyDescent="0.25">
      <c r="A46" s="4" t="s">
        <v>49</v>
      </c>
      <c r="B46" s="7">
        <v>0</v>
      </c>
      <c r="C46" s="7">
        <v>4.1322314049586778E-3</v>
      </c>
      <c r="D46" s="7">
        <v>0</v>
      </c>
      <c r="E46" s="7">
        <v>0</v>
      </c>
      <c r="F46" s="7">
        <v>4.1322314049586778E-3</v>
      </c>
    </row>
    <row r="47" spans="1:6" s="14" customFormat="1" x14ac:dyDescent="0.25">
      <c r="A47" s="4" t="s">
        <v>50</v>
      </c>
      <c r="B47" s="7">
        <v>0</v>
      </c>
      <c r="C47" s="7">
        <v>2.4793388429752067E-2</v>
      </c>
      <c r="D47" s="7">
        <v>2.0661157024793389E-3</v>
      </c>
      <c r="E47" s="7">
        <v>0</v>
      </c>
      <c r="F47" s="7">
        <v>2.6859504132231406E-2</v>
      </c>
    </row>
    <row r="48" spans="1:6" x14ac:dyDescent="0.25">
      <c r="A48" s="5" t="s">
        <v>51</v>
      </c>
      <c r="B48" s="8">
        <v>1.0330578512396695E-2</v>
      </c>
      <c r="C48" s="8">
        <v>6.6115702479338845E-2</v>
      </c>
      <c r="D48" s="8">
        <v>0</v>
      </c>
      <c r="E48" s="8">
        <v>0</v>
      </c>
      <c r="F48" s="8">
        <v>7.6446280991735532E-2</v>
      </c>
    </row>
    <row r="49" spans="1:6" x14ac:dyDescent="0.25">
      <c r="A49" s="4" t="s">
        <v>52</v>
      </c>
      <c r="B49" s="7">
        <v>0</v>
      </c>
      <c r="C49" s="7">
        <v>2.0661157024793389E-3</v>
      </c>
      <c r="D49" s="7">
        <v>2.0661157024793389E-3</v>
      </c>
      <c r="E49" s="7">
        <v>0</v>
      </c>
      <c r="F49" s="7">
        <v>4.1322314049586778E-3</v>
      </c>
    </row>
    <row r="50" spans="1:6" x14ac:dyDescent="0.25">
      <c r="A50" s="4" t="s">
        <v>53</v>
      </c>
      <c r="B50" s="7">
        <v>4.1322314049586778E-3</v>
      </c>
      <c r="C50" s="7">
        <v>0</v>
      </c>
      <c r="D50" s="7">
        <v>0</v>
      </c>
      <c r="E50" s="7">
        <v>0</v>
      </c>
      <c r="F50" s="7">
        <v>4.1322314049586778E-3</v>
      </c>
    </row>
    <row r="51" spans="1:6" x14ac:dyDescent="0.25">
      <c r="A51" s="4" t="s">
        <v>54</v>
      </c>
      <c r="B51" s="7">
        <v>0</v>
      </c>
      <c r="C51" s="7">
        <v>2.0661157024793389E-3</v>
      </c>
      <c r="D51" s="7">
        <v>0</v>
      </c>
      <c r="E51" s="7">
        <v>0</v>
      </c>
      <c r="F51" s="7">
        <v>2.0661157024793389E-3</v>
      </c>
    </row>
    <row r="52" spans="1:6" x14ac:dyDescent="0.25">
      <c r="A52" s="4" t="s">
        <v>55</v>
      </c>
      <c r="B52" s="7">
        <v>4.1322314049586778E-3</v>
      </c>
      <c r="C52" s="7">
        <v>0</v>
      </c>
      <c r="D52" s="7">
        <v>2.0661157024793389E-3</v>
      </c>
      <c r="E52" s="7">
        <v>0</v>
      </c>
      <c r="F52" s="7">
        <v>6.1983471074380167E-3</v>
      </c>
    </row>
    <row r="53" spans="1:6" x14ac:dyDescent="0.25">
      <c r="A53" s="4" t="s">
        <v>56</v>
      </c>
      <c r="B53" s="7">
        <v>2.0661157024793389E-3</v>
      </c>
      <c r="C53" s="7">
        <v>2.0661157024793389E-3</v>
      </c>
      <c r="D53" s="7">
        <v>0</v>
      </c>
      <c r="E53" s="7">
        <v>0</v>
      </c>
      <c r="F53" s="7">
        <v>4.1322314049586778E-3</v>
      </c>
    </row>
    <row r="54" spans="1:6" x14ac:dyDescent="0.25">
      <c r="A54" s="4" t="s">
        <v>57</v>
      </c>
      <c r="B54" s="7">
        <v>2.0661157024793389E-3</v>
      </c>
      <c r="C54" s="7">
        <v>4.1322314049586778E-3</v>
      </c>
      <c r="D54" s="7">
        <v>0</v>
      </c>
      <c r="E54" s="7">
        <v>0</v>
      </c>
      <c r="F54" s="7">
        <v>6.1983471074380167E-3</v>
      </c>
    </row>
    <row r="55" spans="1:6" x14ac:dyDescent="0.25">
      <c r="A55" s="4" t="s">
        <v>58</v>
      </c>
      <c r="B55" s="7">
        <v>0</v>
      </c>
      <c r="C55" s="7">
        <v>8.2644628099173556E-3</v>
      </c>
      <c r="D55" s="7">
        <v>0</v>
      </c>
      <c r="E55" s="7">
        <v>0</v>
      </c>
      <c r="F55" s="7">
        <v>8.2644628099173556E-3</v>
      </c>
    </row>
    <row r="56" spans="1:6" x14ac:dyDescent="0.25">
      <c r="A56" s="4" t="s">
        <v>59</v>
      </c>
      <c r="B56" s="7">
        <v>3.71900826446281E-2</v>
      </c>
      <c r="C56" s="7">
        <v>0</v>
      </c>
      <c r="D56" s="7">
        <v>0</v>
      </c>
      <c r="E56" s="7">
        <v>0</v>
      </c>
      <c r="F56" s="7">
        <v>3.71900826446281E-2</v>
      </c>
    </row>
    <row r="57" spans="1:6" x14ac:dyDescent="0.25">
      <c r="A57" s="4" t="s">
        <v>60</v>
      </c>
      <c r="B57" s="7">
        <v>3.3057851239669422E-2</v>
      </c>
      <c r="C57" s="7">
        <v>2.0661157024793389E-3</v>
      </c>
      <c r="D57" s="7">
        <v>2.0661157024793389E-3</v>
      </c>
      <c r="E57" s="7">
        <v>0</v>
      </c>
      <c r="F57" s="7">
        <v>3.71900826446281E-2</v>
      </c>
    </row>
    <row r="58" spans="1:6" x14ac:dyDescent="0.25">
      <c r="A58" s="4" t="s">
        <v>61</v>
      </c>
      <c r="B58" s="7">
        <v>2.0661157024793389E-3</v>
      </c>
      <c r="C58" s="7">
        <v>4.1322314049586778E-3</v>
      </c>
      <c r="D58" s="7">
        <v>0</v>
      </c>
      <c r="E58" s="7">
        <v>0</v>
      </c>
      <c r="F58" s="7">
        <v>6.1983471074380167E-3</v>
      </c>
    </row>
    <row r="59" spans="1:6" x14ac:dyDescent="0.25">
      <c r="A59" s="4" t="s">
        <v>62</v>
      </c>
      <c r="B59" s="7">
        <v>4.1322314049586778E-3</v>
      </c>
      <c r="C59" s="7">
        <v>0</v>
      </c>
      <c r="D59" s="7">
        <v>0</v>
      </c>
      <c r="E59" s="7">
        <v>0</v>
      </c>
      <c r="F59" s="7">
        <v>4.1322314049586778E-3</v>
      </c>
    </row>
    <row r="60" spans="1:6" x14ac:dyDescent="0.25">
      <c r="A60" s="4" t="s">
        <v>63</v>
      </c>
      <c r="B60" s="7">
        <v>2.0661157024793389E-3</v>
      </c>
      <c r="C60" s="7">
        <v>0</v>
      </c>
      <c r="D60" s="7">
        <v>6.1983471074380167E-3</v>
      </c>
      <c r="E60" s="7">
        <v>0</v>
      </c>
      <c r="F60" s="7">
        <v>8.2644628099173556E-3</v>
      </c>
    </row>
    <row r="61" spans="1:6" x14ac:dyDescent="0.25">
      <c r="A61" s="4" t="s">
        <v>64</v>
      </c>
      <c r="B61" s="7">
        <v>2.0661157024793389E-3</v>
      </c>
      <c r="C61" s="7">
        <v>2.0661157024793389E-3</v>
      </c>
      <c r="D61" s="7">
        <v>2.0661157024793389E-3</v>
      </c>
      <c r="E61" s="7">
        <v>0</v>
      </c>
      <c r="F61" s="7">
        <v>6.1983471074380167E-3</v>
      </c>
    </row>
    <row r="62" spans="1:6" x14ac:dyDescent="0.25">
      <c r="A62" s="4" t="s">
        <v>65</v>
      </c>
      <c r="B62" s="7">
        <v>4.1322314049586778E-2</v>
      </c>
      <c r="C62" s="7">
        <v>6.1983471074380167E-3</v>
      </c>
      <c r="D62" s="7">
        <v>0</v>
      </c>
      <c r="E62" s="7">
        <v>0</v>
      </c>
      <c r="F62" s="7">
        <v>4.7520661157024795E-2</v>
      </c>
    </row>
    <row r="63" spans="1:6" x14ac:dyDescent="0.25">
      <c r="A63" s="4" t="s">
        <v>66</v>
      </c>
      <c r="B63" s="7">
        <v>6.1983471074380167E-3</v>
      </c>
      <c r="C63" s="7">
        <v>2.0661157024793389E-3</v>
      </c>
      <c r="D63" s="7">
        <v>0</v>
      </c>
      <c r="E63" s="7">
        <v>0</v>
      </c>
      <c r="F63" s="7">
        <v>8.2644628099173556E-3</v>
      </c>
    </row>
    <row r="64" spans="1:6" x14ac:dyDescent="0.25">
      <c r="A64" s="4" t="s">
        <v>6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4" t="s">
        <v>7</v>
      </c>
      <c r="B65" s="7">
        <v>0.30785123966942146</v>
      </c>
      <c r="C65" s="7">
        <v>0.66528925619834711</v>
      </c>
      <c r="D65" s="7">
        <v>2.6859504132231406E-2</v>
      </c>
      <c r="E65" s="7">
        <v>0</v>
      </c>
      <c r="F65" s="7">
        <v>1</v>
      </c>
    </row>
    <row r="67" spans="1:6" x14ac:dyDescent="0.25">
      <c r="A67" s="6" t="s">
        <v>67</v>
      </c>
      <c r="B67" s="15">
        <f>COUNTA(B4:B62)</f>
        <v>59</v>
      </c>
    </row>
    <row r="69" spans="1:6" x14ac:dyDescent="0.25">
      <c r="A69" t="s">
        <v>68</v>
      </c>
    </row>
    <row r="71" spans="1:6" x14ac:dyDescent="0.25">
      <c r="A71" t="s">
        <v>51</v>
      </c>
      <c r="B71" s="7">
        <v>7.6399999999999996E-2</v>
      </c>
      <c r="C71">
        <v>1</v>
      </c>
    </row>
    <row r="72" spans="1:6" x14ac:dyDescent="0.25">
      <c r="A72" t="s">
        <v>69</v>
      </c>
      <c r="B72" s="7">
        <v>7.0199999999999999E-2</v>
      </c>
      <c r="C72">
        <v>2</v>
      </c>
    </row>
    <row r="73" spans="1:6" x14ac:dyDescent="0.25">
      <c r="A73" t="s">
        <v>43</v>
      </c>
      <c r="B73" s="7">
        <v>5.5800000000000002E-2</v>
      </c>
      <c r="C73">
        <v>3</v>
      </c>
    </row>
    <row r="74" spans="1:6" x14ac:dyDescent="0.25">
      <c r="A74" t="s">
        <v>35</v>
      </c>
      <c r="B74" s="7">
        <v>5.1700000000000003E-2</v>
      </c>
      <c r="C74">
        <v>4</v>
      </c>
    </row>
    <row r="75" spans="1:6" x14ac:dyDescent="0.25">
      <c r="A75" t="s">
        <v>19</v>
      </c>
      <c r="B75" s="7">
        <v>4.9599999999999998E-2</v>
      </c>
      <c r="C75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8E25-C718-4598-80B7-FBCA90BEC47C}">
  <dimension ref="A3:B26"/>
  <sheetViews>
    <sheetView workbookViewId="0">
      <selection activeCell="L45" sqref="L45"/>
    </sheetView>
  </sheetViews>
  <sheetFormatPr defaultRowHeight="15" x14ac:dyDescent="0.25"/>
  <cols>
    <col min="1" max="1" width="60.85546875" bestFit="1" customWidth="1"/>
    <col min="2" max="2" width="22.140625" bestFit="1" customWidth="1"/>
  </cols>
  <sheetData>
    <row r="3" spans="1:2" x14ac:dyDescent="0.25">
      <c r="A3" s="3" t="s">
        <v>2</v>
      </c>
      <c r="B3" t="s">
        <v>152</v>
      </c>
    </row>
    <row r="4" spans="1:2" x14ac:dyDescent="0.25">
      <c r="A4" s="4" t="s">
        <v>153</v>
      </c>
      <c r="B4" s="13">
        <v>11</v>
      </c>
    </row>
    <row r="5" spans="1:2" x14ac:dyDescent="0.25">
      <c r="A5" s="4" t="s">
        <v>154</v>
      </c>
      <c r="B5" s="13">
        <v>3</v>
      </c>
    </row>
    <row r="6" spans="1:2" x14ac:dyDescent="0.25">
      <c r="A6" s="4" t="s">
        <v>155</v>
      </c>
      <c r="B6" s="13">
        <v>2</v>
      </c>
    </row>
    <row r="7" spans="1:2" x14ac:dyDescent="0.25">
      <c r="A7" s="4" t="s">
        <v>156</v>
      </c>
      <c r="B7" s="13">
        <v>1</v>
      </c>
    </row>
    <row r="8" spans="1:2" x14ac:dyDescent="0.25">
      <c r="A8" s="4" t="s">
        <v>157</v>
      </c>
      <c r="B8" s="13">
        <v>47</v>
      </c>
    </row>
    <row r="9" spans="1:2" x14ac:dyDescent="0.25">
      <c r="A9" s="4" t="s">
        <v>158</v>
      </c>
      <c r="B9" s="13">
        <v>3</v>
      </c>
    </row>
    <row r="10" spans="1:2" x14ac:dyDescent="0.25">
      <c r="A10" s="4" t="s">
        <v>159</v>
      </c>
      <c r="B10" s="13">
        <v>3</v>
      </c>
    </row>
    <row r="11" spans="1:2" x14ac:dyDescent="0.25">
      <c r="A11" s="4" t="s">
        <v>160</v>
      </c>
      <c r="B11" s="13">
        <v>5</v>
      </c>
    </row>
    <row r="12" spans="1:2" x14ac:dyDescent="0.25">
      <c r="A12" s="4" t="s">
        <v>161</v>
      </c>
      <c r="B12" s="13">
        <v>11</v>
      </c>
    </row>
    <row r="13" spans="1:2" x14ac:dyDescent="0.25">
      <c r="A13" s="4" t="s">
        <v>162</v>
      </c>
      <c r="B13" s="13">
        <v>22</v>
      </c>
    </row>
    <row r="14" spans="1:2" x14ac:dyDescent="0.25">
      <c r="A14" s="4" t="s">
        <v>163</v>
      </c>
      <c r="B14" s="13">
        <v>2</v>
      </c>
    </row>
    <row r="15" spans="1:2" x14ac:dyDescent="0.25">
      <c r="A15" s="4" t="s">
        <v>164</v>
      </c>
      <c r="B15" s="13">
        <v>21</v>
      </c>
    </row>
    <row r="16" spans="1:2" x14ac:dyDescent="0.25">
      <c r="A16" s="4" t="s">
        <v>165</v>
      </c>
      <c r="B16" s="13">
        <v>1</v>
      </c>
    </row>
    <row r="17" spans="1:2" x14ac:dyDescent="0.25">
      <c r="A17" s="4" t="s">
        <v>166</v>
      </c>
      <c r="B17" s="13">
        <v>9</v>
      </c>
    </row>
    <row r="18" spans="1:2" x14ac:dyDescent="0.25">
      <c r="A18" s="4" t="s">
        <v>167</v>
      </c>
      <c r="B18" s="13">
        <v>32</v>
      </c>
    </row>
    <row r="19" spans="1:2" x14ac:dyDescent="0.25">
      <c r="A19" s="4" t="s">
        <v>168</v>
      </c>
      <c r="B19" s="13">
        <v>56</v>
      </c>
    </row>
    <row r="20" spans="1:2" x14ac:dyDescent="0.25">
      <c r="A20" s="4" t="s">
        <v>169</v>
      </c>
      <c r="B20" s="13">
        <v>134</v>
      </c>
    </row>
    <row r="21" spans="1:2" x14ac:dyDescent="0.25">
      <c r="A21" s="4" t="s">
        <v>170</v>
      </c>
      <c r="B21" s="13">
        <v>4</v>
      </c>
    </row>
    <row r="22" spans="1:2" x14ac:dyDescent="0.25">
      <c r="A22" s="4" t="s">
        <v>171</v>
      </c>
      <c r="B22" s="13">
        <v>90</v>
      </c>
    </row>
    <row r="23" spans="1:2" x14ac:dyDescent="0.25">
      <c r="A23" s="4" t="s">
        <v>172</v>
      </c>
      <c r="B23" s="13">
        <v>21</v>
      </c>
    </row>
    <row r="24" spans="1:2" x14ac:dyDescent="0.25">
      <c r="A24" s="4" t="s">
        <v>173</v>
      </c>
      <c r="B24" s="13">
        <v>6</v>
      </c>
    </row>
    <row r="25" spans="1:2" x14ac:dyDescent="0.25">
      <c r="A25" s="4" t="s">
        <v>6</v>
      </c>
      <c r="B25" s="13"/>
    </row>
    <row r="26" spans="1:2" x14ac:dyDescent="0.25">
      <c r="A26" s="4" t="s">
        <v>7</v>
      </c>
      <c r="B26" s="13">
        <v>484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3C0B-01A2-4AB3-B5B0-8AB02460BFF1}">
  <dimension ref="A3:B9"/>
  <sheetViews>
    <sheetView workbookViewId="0">
      <selection activeCell="P45" sqref="P45"/>
    </sheetView>
  </sheetViews>
  <sheetFormatPr defaultRowHeight="15" x14ac:dyDescent="0.25"/>
  <cols>
    <col min="1" max="1" width="16.5703125" bestFit="1" customWidth="1"/>
    <col min="2" max="2" width="22.5703125" bestFit="1" customWidth="1"/>
  </cols>
  <sheetData>
    <row r="3" spans="1:2" x14ac:dyDescent="0.25">
      <c r="A3" s="3" t="s">
        <v>2</v>
      </c>
      <c r="B3" t="s">
        <v>174</v>
      </c>
    </row>
    <row r="4" spans="1:2" x14ac:dyDescent="0.25">
      <c r="A4" s="4" t="s">
        <v>175</v>
      </c>
      <c r="B4" s="11">
        <v>0.15289256198347106</v>
      </c>
    </row>
    <row r="5" spans="1:2" x14ac:dyDescent="0.25">
      <c r="A5" s="4" t="s">
        <v>176</v>
      </c>
      <c r="B5" s="11">
        <v>6.4049586776859499E-2</v>
      </c>
    </row>
    <row r="6" spans="1:2" x14ac:dyDescent="0.25">
      <c r="A6" s="4" t="s">
        <v>177</v>
      </c>
      <c r="B6" s="11">
        <v>6.1983471074380167E-2</v>
      </c>
    </row>
    <row r="7" spans="1:2" x14ac:dyDescent="0.25">
      <c r="A7" s="4" t="s">
        <v>178</v>
      </c>
      <c r="B7" s="11">
        <v>0.72107438016528924</v>
      </c>
    </row>
    <row r="8" spans="1:2" x14ac:dyDescent="0.25">
      <c r="A8" s="4" t="s">
        <v>6</v>
      </c>
      <c r="B8" s="11">
        <v>0</v>
      </c>
    </row>
    <row r="9" spans="1:2" x14ac:dyDescent="0.25">
      <c r="A9" s="4" t="s">
        <v>7</v>
      </c>
      <c r="B9" s="1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A975-A1E4-4F8B-BA18-9D4CA8BAD71F}">
  <dimension ref="A1:W490"/>
  <sheetViews>
    <sheetView topLeftCell="C435" zoomScaleNormal="100" workbookViewId="0">
      <selection activeCell="H451" sqref="H451"/>
    </sheetView>
  </sheetViews>
  <sheetFormatPr defaultRowHeight="15" x14ac:dyDescent="0.25"/>
  <cols>
    <col min="1" max="1" width="23.140625" bestFit="1" customWidth="1"/>
    <col min="2" max="3" width="10.42578125" bestFit="1" customWidth="1"/>
    <col min="4" max="4" width="16.42578125" bestFit="1" customWidth="1"/>
    <col min="5" max="5" width="53.42578125" bestFit="1" customWidth="1"/>
    <col min="6" max="6" width="11" bestFit="1" customWidth="1"/>
    <col min="7" max="7" width="6.140625" bestFit="1" customWidth="1"/>
    <col min="8" max="8" width="255.7109375" bestFit="1" customWidth="1"/>
    <col min="9" max="9" width="60.85546875" bestFit="1" customWidth="1"/>
    <col min="10" max="10" width="16.5703125" bestFit="1" customWidth="1"/>
    <col min="11" max="11" width="17" bestFit="1" customWidth="1"/>
    <col min="12" max="12" width="15.7109375" bestFit="1" customWidth="1"/>
    <col min="13" max="14" width="67" bestFit="1" customWidth="1"/>
    <col min="15" max="15" width="67" customWidth="1"/>
    <col min="16" max="16" width="28.85546875" bestFit="1" customWidth="1"/>
    <col min="17" max="17" width="29.42578125" bestFit="1" customWidth="1"/>
    <col min="18" max="18" width="21.7109375" bestFit="1" customWidth="1"/>
    <col min="19" max="19" width="73.28515625" bestFit="1" customWidth="1"/>
    <col min="20" max="20" width="146.5703125" bestFit="1" customWidth="1"/>
    <col min="21" max="21" width="202.28515625" style="12" customWidth="1"/>
    <col min="22" max="22" width="14.85546875" bestFit="1" customWidth="1"/>
  </cols>
  <sheetData>
    <row r="1" spans="1:22" x14ac:dyDescent="0.25">
      <c r="A1" t="s">
        <v>179</v>
      </c>
      <c r="B1" t="s">
        <v>109</v>
      </c>
      <c r="C1" t="s">
        <v>180</v>
      </c>
      <c r="D1" t="s">
        <v>181</v>
      </c>
      <c r="E1" t="s">
        <v>182</v>
      </c>
      <c r="F1" t="s">
        <v>183</v>
      </c>
      <c r="G1" t="s">
        <v>184</v>
      </c>
      <c r="H1" t="s">
        <v>185</v>
      </c>
      <c r="I1" t="s">
        <v>186</v>
      </c>
      <c r="J1" t="s">
        <v>187</v>
      </c>
      <c r="K1" t="s">
        <v>188</v>
      </c>
      <c r="L1" t="s">
        <v>110</v>
      </c>
      <c r="M1" t="s">
        <v>189</v>
      </c>
      <c r="N1" t="s">
        <v>190</v>
      </c>
      <c r="O1" t="s">
        <v>191</v>
      </c>
      <c r="P1" t="s">
        <v>192</v>
      </c>
      <c r="Q1" t="s">
        <v>193</v>
      </c>
      <c r="R1" t="s">
        <v>194</v>
      </c>
      <c r="S1" t="s">
        <v>195</v>
      </c>
      <c r="T1" t="s">
        <v>196</v>
      </c>
      <c r="U1" s="12" t="s">
        <v>197</v>
      </c>
      <c r="V1" t="s">
        <v>198</v>
      </c>
    </row>
    <row r="2" spans="1:22" x14ac:dyDescent="0.25">
      <c r="A2" t="s">
        <v>199</v>
      </c>
      <c r="B2">
        <v>7856</v>
      </c>
      <c r="C2" t="s">
        <v>4</v>
      </c>
      <c r="D2" s="1">
        <v>44620.98028935185</v>
      </c>
      <c r="E2" t="s">
        <v>44</v>
      </c>
      <c r="F2" t="s">
        <v>149</v>
      </c>
      <c r="G2" t="s">
        <v>200</v>
      </c>
      <c r="H2" t="s">
        <v>201</v>
      </c>
      <c r="I2" t="s">
        <v>168</v>
      </c>
      <c r="J2" t="s">
        <v>176</v>
      </c>
      <c r="K2" t="s">
        <v>202</v>
      </c>
      <c r="L2">
        <v>195000</v>
      </c>
      <c r="M2" t="s">
        <v>203</v>
      </c>
      <c r="N2">
        <v>12600</v>
      </c>
      <c r="O2" t="s">
        <v>99</v>
      </c>
      <c r="P2" t="s">
        <v>204</v>
      </c>
      <c r="Q2" s="2">
        <v>44536.333333333336</v>
      </c>
      <c r="R2" s="2">
        <v>44561</v>
      </c>
      <c r="S2" t="s">
        <v>205</v>
      </c>
      <c r="T2">
        <v>44592</v>
      </c>
      <c r="U2" s="12" t="s">
        <v>206</v>
      </c>
      <c r="V2">
        <v>1</v>
      </c>
    </row>
    <row r="3" spans="1:22" x14ac:dyDescent="0.25">
      <c r="A3" t="s">
        <v>199</v>
      </c>
      <c r="B3">
        <v>9899</v>
      </c>
      <c r="C3" t="s">
        <v>4</v>
      </c>
      <c r="D3" s="1">
        <v>44662.907835648148</v>
      </c>
      <c r="E3" t="s">
        <v>48</v>
      </c>
      <c r="F3" t="s">
        <v>149</v>
      </c>
      <c r="G3" t="s">
        <v>207</v>
      </c>
      <c r="H3" t="s">
        <v>208</v>
      </c>
      <c r="I3" t="s">
        <v>162</v>
      </c>
      <c r="J3" t="s">
        <v>178</v>
      </c>
      <c r="K3" t="s">
        <v>202</v>
      </c>
      <c r="L3">
        <v>100000</v>
      </c>
      <c r="M3" t="s">
        <v>209</v>
      </c>
      <c r="N3">
        <v>100000</v>
      </c>
      <c r="O3" t="s">
        <v>99</v>
      </c>
      <c r="P3" t="s">
        <v>210</v>
      </c>
      <c r="Q3" s="2">
        <v>44657.291666666664</v>
      </c>
      <c r="R3" s="2">
        <v>44684.625</v>
      </c>
      <c r="S3" t="s">
        <v>211</v>
      </c>
      <c r="T3">
        <v>44713</v>
      </c>
      <c r="U3" s="12" t="s">
        <v>206</v>
      </c>
      <c r="V3">
        <v>1</v>
      </c>
    </row>
    <row r="4" spans="1:22" x14ac:dyDescent="0.25">
      <c r="A4" t="s">
        <v>199</v>
      </c>
      <c r="B4">
        <v>6979</v>
      </c>
      <c r="C4" t="s">
        <v>4</v>
      </c>
      <c r="D4" s="1">
        <v>44466.682754629626</v>
      </c>
      <c r="E4" t="s">
        <v>41</v>
      </c>
      <c r="F4" t="s">
        <v>149</v>
      </c>
      <c r="G4" t="s">
        <v>207</v>
      </c>
      <c r="H4" t="s">
        <v>212</v>
      </c>
      <c r="I4" t="s">
        <v>157</v>
      </c>
      <c r="J4" t="s">
        <v>175</v>
      </c>
      <c r="K4" t="s">
        <v>202</v>
      </c>
      <c r="L4">
        <v>108000</v>
      </c>
      <c r="M4" t="s">
        <v>209</v>
      </c>
      <c r="N4">
        <v>108000</v>
      </c>
      <c r="O4" t="s">
        <v>99</v>
      </c>
      <c r="P4" t="s">
        <v>210</v>
      </c>
      <c r="Q4" s="2">
        <v>44466.916666666664</v>
      </c>
      <c r="R4" s="2">
        <v>44487.625</v>
      </c>
      <c r="S4" t="s">
        <v>213</v>
      </c>
      <c r="T4">
        <v>44531</v>
      </c>
      <c r="U4" s="12" t="s">
        <v>206</v>
      </c>
      <c r="V4">
        <v>1</v>
      </c>
    </row>
    <row r="5" spans="1:22" x14ac:dyDescent="0.25">
      <c r="A5" t="s">
        <v>199</v>
      </c>
      <c r="B5">
        <v>8519</v>
      </c>
      <c r="C5" t="s">
        <v>4</v>
      </c>
      <c r="D5" s="1">
        <v>44641.857025462959</v>
      </c>
      <c r="E5" t="s">
        <v>39</v>
      </c>
      <c r="F5" t="s">
        <v>149</v>
      </c>
      <c r="G5" t="s">
        <v>207</v>
      </c>
      <c r="H5" t="s">
        <v>214</v>
      </c>
      <c r="I5" t="s">
        <v>171</v>
      </c>
      <c r="J5" t="s">
        <v>176</v>
      </c>
      <c r="K5" t="s">
        <v>202</v>
      </c>
      <c r="L5">
        <v>1088000</v>
      </c>
      <c r="M5" t="s">
        <v>215</v>
      </c>
      <c r="N5">
        <v>142000</v>
      </c>
      <c r="O5" t="s">
        <v>99</v>
      </c>
      <c r="P5" t="s">
        <v>210</v>
      </c>
      <c r="Q5" s="2">
        <v>44572.333333333336</v>
      </c>
      <c r="R5" s="2">
        <v>44589</v>
      </c>
      <c r="S5" t="s">
        <v>216</v>
      </c>
      <c r="T5">
        <v>44652</v>
      </c>
      <c r="U5" s="12" t="s">
        <v>206</v>
      </c>
      <c r="V5">
        <v>1</v>
      </c>
    </row>
    <row r="6" spans="1:22" x14ac:dyDescent="0.25">
      <c r="A6" t="s">
        <v>199</v>
      </c>
      <c r="B6">
        <v>9869</v>
      </c>
      <c r="C6" t="s">
        <v>4</v>
      </c>
      <c r="D6" s="1">
        <v>44662.90016203704</v>
      </c>
      <c r="E6" t="s">
        <v>48</v>
      </c>
      <c r="F6" t="s">
        <v>149</v>
      </c>
      <c r="G6" t="s">
        <v>207</v>
      </c>
      <c r="H6" t="s">
        <v>208</v>
      </c>
      <c r="I6" t="s">
        <v>162</v>
      </c>
      <c r="J6" t="s">
        <v>178</v>
      </c>
      <c r="K6" t="s">
        <v>202</v>
      </c>
      <c r="L6">
        <v>150000</v>
      </c>
      <c r="M6" t="s">
        <v>209</v>
      </c>
      <c r="N6">
        <v>150000</v>
      </c>
      <c r="O6" t="s">
        <v>99</v>
      </c>
      <c r="P6" t="s">
        <v>210</v>
      </c>
      <c r="Q6" s="2">
        <v>44657.291666666664</v>
      </c>
      <c r="R6" s="2">
        <v>44684.625</v>
      </c>
      <c r="S6" t="s">
        <v>211</v>
      </c>
      <c r="T6">
        <v>44713</v>
      </c>
      <c r="U6" s="12" t="s">
        <v>206</v>
      </c>
      <c r="V6">
        <v>1</v>
      </c>
    </row>
    <row r="7" spans="1:22" x14ac:dyDescent="0.25">
      <c r="A7" t="s">
        <v>199</v>
      </c>
      <c r="B7">
        <v>8201</v>
      </c>
      <c r="C7" t="s">
        <v>4</v>
      </c>
      <c r="D7" s="1">
        <v>44560.680115740739</v>
      </c>
      <c r="E7" t="s">
        <v>15</v>
      </c>
      <c r="F7" t="s">
        <v>149</v>
      </c>
      <c r="G7" t="s">
        <v>207</v>
      </c>
      <c r="H7" t="s">
        <v>217</v>
      </c>
      <c r="I7" t="s">
        <v>157</v>
      </c>
      <c r="J7" t="s">
        <v>178</v>
      </c>
      <c r="K7" t="s">
        <v>202</v>
      </c>
      <c r="L7">
        <v>100000</v>
      </c>
      <c r="M7" t="s">
        <v>218</v>
      </c>
      <c r="N7" t="s">
        <v>219</v>
      </c>
      <c r="O7" t="s">
        <v>98</v>
      </c>
      <c r="P7" t="s">
        <v>210</v>
      </c>
      <c r="Q7" s="2">
        <v>44551.333333333336</v>
      </c>
      <c r="R7" s="2">
        <v>44571.708333333336</v>
      </c>
      <c r="S7" t="s">
        <v>220</v>
      </c>
      <c r="T7" t="s">
        <v>221</v>
      </c>
      <c r="U7" s="12" t="s">
        <v>206</v>
      </c>
      <c r="V7">
        <v>1</v>
      </c>
    </row>
    <row r="8" spans="1:22" x14ac:dyDescent="0.25">
      <c r="A8" t="s">
        <v>199</v>
      </c>
      <c r="B8">
        <v>7541</v>
      </c>
      <c r="C8" t="s">
        <v>4</v>
      </c>
      <c r="D8" s="1">
        <v>44508.742546296293</v>
      </c>
      <c r="E8" t="s">
        <v>51</v>
      </c>
      <c r="F8" t="s">
        <v>149</v>
      </c>
      <c r="G8" t="s">
        <v>207</v>
      </c>
      <c r="H8" t="s">
        <v>222</v>
      </c>
      <c r="I8" t="s">
        <v>173</v>
      </c>
      <c r="J8" t="s">
        <v>175</v>
      </c>
      <c r="K8">
        <v>1</v>
      </c>
      <c r="L8">
        <v>198260</v>
      </c>
      <c r="M8" t="s">
        <v>218</v>
      </c>
      <c r="N8" t="s">
        <v>223</v>
      </c>
      <c r="O8" t="s">
        <v>98</v>
      </c>
      <c r="P8" t="s">
        <v>210</v>
      </c>
      <c r="Q8" s="2">
        <v>44508.666666666664</v>
      </c>
      <c r="R8" s="2">
        <v>44540.708333333336</v>
      </c>
      <c r="S8" t="s">
        <v>224</v>
      </c>
      <c r="T8">
        <v>44593</v>
      </c>
      <c r="U8" s="12" t="s">
        <v>206</v>
      </c>
      <c r="V8">
        <v>1</v>
      </c>
    </row>
    <row r="9" spans="1:22" x14ac:dyDescent="0.25">
      <c r="A9" t="s">
        <v>199</v>
      </c>
      <c r="B9">
        <v>7093</v>
      </c>
      <c r="C9" t="s">
        <v>4</v>
      </c>
      <c r="D9" s="1">
        <v>44476.787361111114</v>
      </c>
      <c r="E9" t="s">
        <v>51</v>
      </c>
      <c r="F9" t="s">
        <v>149</v>
      </c>
      <c r="G9" t="s">
        <v>207</v>
      </c>
      <c r="H9" t="s">
        <v>225</v>
      </c>
      <c r="I9" t="s">
        <v>171</v>
      </c>
      <c r="J9" t="s">
        <v>175</v>
      </c>
      <c r="K9" t="s">
        <v>202</v>
      </c>
      <c r="L9">
        <v>600000</v>
      </c>
      <c r="M9" t="s">
        <v>218</v>
      </c>
      <c r="N9" t="s">
        <v>226</v>
      </c>
      <c r="O9" t="s">
        <v>98</v>
      </c>
      <c r="P9" t="s">
        <v>210</v>
      </c>
      <c r="Q9" s="2">
        <v>44476.625</v>
      </c>
      <c r="R9" s="2">
        <v>44540.708333333336</v>
      </c>
      <c r="S9" t="s">
        <v>227</v>
      </c>
      <c r="T9">
        <v>44593</v>
      </c>
      <c r="U9" s="12" t="s">
        <v>206</v>
      </c>
      <c r="V9">
        <v>1</v>
      </c>
    </row>
    <row r="10" spans="1:22" x14ac:dyDescent="0.25">
      <c r="A10" t="s">
        <v>199</v>
      </c>
      <c r="B10">
        <v>8573</v>
      </c>
      <c r="C10" t="s">
        <v>4</v>
      </c>
      <c r="D10" s="1">
        <v>44580.946736111109</v>
      </c>
      <c r="E10" t="s">
        <v>11</v>
      </c>
      <c r="F10" t="s">
        <v>149</v>
      </c>
      <c r="G10" t="s">
        <v>207</v>
      </c>
      <c r="H10" t="s">
        <v>228</v>
      </c>
      <c r="I10" t="s">
        <v>169</v>
      </c>
      <c r="J10" t="s">
        <v>178</v>
      </c>
      <c r="K10" t="s">
        <v>202</v>
      </c>
      <c r="L10">
        <v>160000</v>
      </c>
      <c r="M10" t="s">
        <v>203</v>
      </c>
      <c r="N10" t="s">
        <v>229</v>
      </c>
      <c r="O10" t="s">
        <v>98</v>
      </c>
      <c r="P10" t="s">
        <v>230</v>
      </c>
      <c r="Q10" s="2">
        <v>44580.333333333336</v>
      </c>
      <c r="R10" s="2">
        <v>44629.999305555553</v>
      </c>
      <c r="S10" t="s">
        <v>231</v>
      </c>
      <c r="T10" t="s">
        <v>232</v>
      </c>
      <c r="U10" s="12" t="s">
        <v>206</v>
      </c>
      <c r="V10">
        <v>1</v>
      </c>
    </row>
    <row r="11" spans="1:22" x14ac:dyDescent="0.25">
      <c r="A11" t="s">
        <v>199</v>
      </c>
      <c r="B11">
        <v>7072</v>
      </c>
      <c r="C11" t="s">
        <v>4</v>
      </c>
      <c r="D11" s="1">
        <v>44474.915405092594</v>
      </c>
      <c r="E11" t="s">
        <v>15</v>
      </c>
      <c r="F11" t="s">
        <v>149</v>
      </c>
      <c r="G11" t="s">
        <v>207</v>
      </c>
      <c r="H11" t="s">
        <v>233</v>
      </c>
      <c r="I11" t="s">
        <v>169</v>
      </c>
      <c r="J11" t="s">
        <v>178</v>
      </c>
      <c r="K11" t="s">
        <v>202</v>
      </c>
      <c r="L11">
        <v>1000000</v>
      </c>
      <c r="M11" t="s">
        <v>234</v>
      </c>
      <c r="N11" t="s">
        <v>235</v>
      </c>
      <c r="O11" t="s">
        <v>98</v>
      </c>
      <c r="P11" t="s">
        <v>210</v>
      </c>
      <c r="Q11" s="2">
        <v>44474.291666666664</v>
      </c>
      <c r="R11" s="2">
        <v>44536.708333333336</v>
      </c>
      <c r="S11" t="s">
        <v>236</v>
      </c>
      <c r="T11">
        <v>44574</v>
      </c>
      <c r="U11" s="12" t="s">
        <v>206</v>
      </c>
      <c r="V11">
        <v>1</v>
      </c>
    </row>
    <row r="12" spans="1:22" x14ac:dyDescent="0.25">
      <c r="A12" t="s">
        <v>199</v>
      </c>
      <c r="B12">
        <v>7069</v>
      </c>
      <c r="C12" t="s">
        <v>4</v>
      </c>
      <c r="D12" s="1">
        <v>44537.806319444448</v>
      </c>
      <c r="E12" t="s">
        <v>15</v>
      </c>
      <c r="F12" t="s">
        <v>149</v>
      </c>
      <c r="G12" t="s">
        <v>207</v>
      </c>
      <c r="H12" t="s">
        <v>233</v>
      </c>
      <c r="I12" t="s">
        <v>169</v>
      </c>
      <c r="J12" t="s">
        <v>178</v>
      </c>
      <c r="K12" t="s">
        <v>202</v>
      </c>
      <c r="L12">
        <v>2000000</v>
      </c>
      <c r="M12" t="s">
        <v>234</v>
      </c>
      <c r="N12" t="s">
        <v>237</v>
      </c>
      <c r="O12" t="s">
        <v>98</v>
      </c>
      <c r="P12" t="s">
        <v>210</v>
      </c>
      <c r="Q12" s="2">
        <v>44474.291666666664</v>
      </c>
      <c r="R12" s="2">
        <v>44550.708333333336</v>
      </c>
      <c r="S12" t="s">
        <v>238</v>
      </c>
      <c r="T12">
        <v>44574</v>
      </c>
      <c r="U12" s="12" t="s">
        <v>206</v>
      </c>
      <c r="V12">
        <v>1</v>
      </c>
    </row>
    <row r="13" spans="1:22" x14ac:dyDescent="0.25">
      <c r="A13" t="s">
        <v>199</v>
      </c>
      <c r="B13">
        <v>7544</v>
      </c>
      <c r="C13" t="s">
        <v>4</v>
      </c>
      <c r="D13" s="1">
        <v>44508.751909722225</v>
      </c>
      <c r="E13" t="s">
        <v>51</v>
      </c>
      <c r="F13" t="s">
        <v>149</v>
      </c>
      <c r="G13" t="s">
        <v>207</v>
      </c>
      <c r="H13" t="s">
        <v>239</v>
      </c>
      <c r="I13" t="s">
        <v>173</v>
      </c>
      <c r="J13" t="s">
        <v>175</v>
      </c>
      <c r="K13">
        <v>1</v>
      </c>
      <c r="L13">
        <v>62732</v>
      </c>
      <c r="M13" t="s">
        <v>240</v>
      </c>
      <c r="N13" t="s">
        <v>218</v>
      </c>
      <c r="O13" t="s">
        <v>97</v>
      </c>
      <c r="P13" t="s">
        <v>210</v>
      </c>
      <c r="Q13" s="2">
        <v>44508.333333333336</v>
      </c>
      <c r="R13" s="2">
        <v>44540.708333333336</v>
      </c>
      <c r="S13" t="s">
        <v>224</v>
      </c>
      <c r="T13">
        <v>44593</v>
      </c>
      <c r="U13" s="12" t="s">
        <v>206</v>
      </c>
      <c r="V13">
        <v>1</v>
      </c>
    </row>
    <row r="14" spans="1:22" x14ac:dyDescent="0.25">
      <c r="A14" t="s">
        <v>199</v>
      </c>
      <c r="B14">
        <v>8297</v>
      </c>
      <c r="C14" t="s">
        <v>4</v>
      </c>
      <c r="D14" s="1">
        <v>44558.997303240743</v>
      </c>
      <c r="E14" t="s">
        <v>43</v>
      </c>
      <c r="F14" t="s">
        <v>149</v>
      </c>
      <c r="G14" t="s">
        <v>200</v>
      </c>
      <c r="H14" t="s">
        <v>241</v>
      </c>
      <c r="I14" t="s">
        <v>172</v>
      </c>
      <c r="J14" t="s">
        <v>178</v>
      </c>
      <c r="K14" t="s">
        <v>202</v>
      </c>
      <c r="L14">
        <v>350000</v>
      </c>
      <c r="M14" t="s">
        <v>218</v>
      </c>
      <c r="N14" t="s">
        <v>218</v>
      </c>
      <c r="O14" t="s">
        <v>97</v>
      </c>
      <c r="P14" t="s">
        <v>210</v>
      </c>
      <c r="Q14" s="2">
        <v>44558.333333333336</v>
      </c>
      <c r="R14" s="2">
        <v>44602.499305555553</v>
      </c>
      <c r="S14" t="s">
        <v>242</v>
      </c>
      <c r="T14">
        <v>44579</v>
      </c>
      <c r="U14" s="12" t="s">
        <v>206</v>
      </c>
      <c r="V14">
        <v>1</v>
      </c>
    </row>
    <row r="15" spans="1:22" x14ac:dyDescent="0.25">
      <c r="A15" t="s">
        <v>199</v>
      </c>
      <c r="B15">
        <v>7871</v>
      </c>
      <c r="C15" t="s">
        <v>4</v>
      </c>
      <c r="D15" s="1">
        <v>44559.031469907408</v>
      </c>
      <c r="E15" t="s">
        <v>22</v>
      </c>
      <c r="F15" t="s">
        <v>149</v>
      </c>
      <c r="G15" t="s">
        <v>207</v>
      </c>
      <c r="H15" t="s">
        <v>243</v>
      </c>
      <c r="I15" t="s">
        <v>171</v>
      </c>
      <c r="J15" t="s">
        <v>178</v>
      </c>
      <c r="K15" t="s">
        <v>202</v>
      </c>
      <c r="L15">
        <v>6000000</v>
      </c>
      <c r="M15" t="s">
        <v>218</v>
      </c>
      <c r="N15" t="s">
        <v>218</v>
      </c>
      <c r="O15" t="s">
        <v>97</v>
      </c>
      <c r="P15" t="s">
        <v>210</v>
      </c>
      <c r="Q15" s="2">
        <v>44568.333333333336</v>
      </c>
      <c r="R15" s="2">
        <v>44615.708333333336</v>
      </c>
      <c r="S15" t="s">
        <v>244</v>
      </c>
      <c r="T15" t="s">
        <v>245</v>
      </c>
      <c r="U15" s="12" t="s">
        <v>206</v>
      </c>
      <c r="V15">
        <v>1</v>
      </c>
    </row>
    <row r="16" spans="1:22" x14ac:dyDescent="0.25">
      <c r="A16" t="s">
        <v>199</v>
      </c>
      <c r="B16">
        <v>6997</v>
      </c>
      <c r="C16" t="s">
        <v>4</v>
      </c>
      <c r="D16" s="1">
        <v>44622.936956018515</v>
      </c>
      <c r="E16" t="s">
        <v>17</v>
      </c>
      <c r="F16" t="s">
        <v>149</v>
      </c>
      <c r="G16" t="s">
        <v>207</v>
      </c>
      <c r="H16" t="s">
        <v>246</v>
      </c>
      <c r="I16" t="s">
        <v>169</v>
      </c>
      <c r="J16" t="s">
        <v>178</v>
      </c>
      <c r="K16" t="s">
        <v>202</v>
      </c>
      <c r="L16">
        <v>1500000</v>
      </c>
      <c r="M16" t="s">
        <v>218</v>
      </c>
      <c r="N16" t="s">
        <v>218</v>
      </c>
      <c r="O16" t="s">
        <v>97</v>
      </c>
      <c r="P16" t="s">
        <v>210</v>
      </c>
      <c r="Q16" s="2">
        <v>44467.291666666664</v>
      </c>
      <c r="R16" s="2">
        <v>44522.708333333336</v>
      </c>
      <c r="S16" t="s">
        <v>247</v>
      </c>
      <c r="T16">
        <v>44578</v>
      </c>
      <c r="U16" s="12" t="s">
        <v>206</v>
      </c>
      <c r="V16">
        <v>1</v>
      </c>
    </row>
    <row r="17" spans="1:22" x14ac:dyDescent="0.25">
      <c r="A17" t="s">
        <v>199</v>
      </c>
      <c r="B17">
        <v>9410</v>
      </c>
      <c r="C17" t="s">
        <v>4</v>
      </c>
      <c r="D17" s="1">
        <v>44627.771412037036</v>
      </c>
      <c r="E17" t="s">
        <v>21</v>
      </c>
      <c r="F17" t="s">
        <v>149</v>
      </c>
      <c r="G17" t="s">
        <v>207</v>
      </c>
      <c r="H17" t="s">
        <v>248</v>
      </c>
      <c r="I17" t="s">
        <v>169</v>
      </c>
      <c r="J17" t="s">
        <v>176</v>
      </c>
      <c r="K17" t="s">
        <v>202</v>
      </c>
      <c r="L17">
        <v>6350000</v>
      </c>
      <c r="M17" t="s">
        <v>218</v>
      </c>
      <c r="N17" t="s">
        <v>218</v>
      </c>
      <c r="O17" t="s">
        <v>97</v>
      </c>
      <c r="P17" t="s">
        <v>210</v>
      </c>
      <c r="Q17" s="2">
        <v>44627.333333333336</v>
      </c>
      <c r="R17" s="2">
        <v>44630.708333333336</v>
      </c>
      <c r="S17" t="s">
        <v>249</v>
      </c>
      <c r="T17">
        <v>44651</v>
      </c>
      <c r="U17" s="12" t="s">
        <v>206</v>
      </c>
      <c r="V17">
        <v>1</v>
      </c>
    </row>
    <row r="18" spans="1:22" x14ac:dyDescent="0.25">
      <c r="A18" t="s">
        <v>199</v>
      </c>
      <c r="B18">
        <v>7715</v>
      </c>
      <c r="C18" t="s">
        <v>4</v>
      </c>
      <c r="D18" s="1">
        <v>44579.997662037036</v>
      </c>
      <c r="E18" t="s">
        <v>15</v>
      </c>
      <c r="F18" t="s">
        <v>149</v>
      </c>
      <c r="G18" t="s">
        <v>207</v>
      </c>
      <c r="H18" t="s">
        <v>233</v>
      </c>
      <c r="I18" t="s">
        <v>169</v>
      </c>
      <c r="J18" t="s">
        <v>178</v>
      </c>
      <c r="K18" t="s">
        <v>202</v>
      </c>
      <c r="L18">
        <v>5000000</v>
      </c>
      <c r="M18" t="s">
        <v>250</v>
      </c>
      <c r="N18" t="s">
        <v>251</v>
      </c>
      <c r="O18" t="s">
        <v>98</v>
      </c>
      <c r="P18" t="s">
        <v>210</v>
      </c>
      <c r="Q18" s="2">
        <v>44523.333333333336</v>
      </c>
      <c r="R18" s="2">
        <v>44595</v>
      </c>
      <c r="S18" t="s">
        <v>236</v>
      </c>
      <c r="T18">
        <v>44593</v>
      </c>
      <c r="U18" s="12" t="s">
        <v>252</v>
      </c>
      <c r="V18">
        <v>10</v>
      </c>
    </row>
    <row r="19" spans="1:22" x14ac:dyDescent="0.25">
      <c r="A19" t="s">
        <v>199</v>
      </c>
      <c r="B19">
        <v>9230</v>
      </c>
      <c r="C19" t="s">
        <v>4</v>
      </c>
      <c r="D19" s="1">
        <v>44657.655925925923</v>
      </c>
      <c r="E19" t="s">
        <v>39</v>
      </c>
      <c r="F19" t="s">
        <v>149</v>
      </c>
      <c r="G19" t="s">
        <v>207</v>
      </c>
      <c r="H19" t="s">
        <v>214</v>
      </c>
      <c r="I19" t="s">
        <v>171</v>
      </c>
      <c r="J19" t="s">
        <v>178</v>
      </c>
      <c r="K19" t="s">
        <v>202</v>
      </c>
      <c r="L19">
        <v>3000000</v>
      </c>
      <c r="M19" t="s">
        <v>218</v>
      </c>
      <c r="N19" t="s">
        <v>253</v>
      </c>
      <c r="O19" t="s">
        <v>98</v>
      </c>
      <c r="P19" t="s">
        <v>210</v>
      </c>
      <c r="Q19" s="2">
        <v>44627.333333333336</v>
      </c>
      <c r="R19" s="2">
        <v>44666.708333333336</v>
      </c>
      <c r="S19" t="s">
        <v>254</v>
      </c>
      <c r="T19">
        <v>44409</v>
      </c>
      <c r="U19" s="12" t="s">
        <v>252</v>
      </c>
      <c r="V19">
        <v>10</v>
      </c>
    </row>
    <row r="20" spans="1:22" x14ac:dyDescent="0.25">
      <c r="A20" t="s">
        <v>199</v>
      </c>
      <c r="B20">
        <v>9014</v>
      </c>
      <c r="C20" t="s">
        <v>4</v>
      </c>
      <c r="D20" s="1">
        <v>44604.113981481481</v>
      </c>
      <c r="E20" t="s">
        <v>37</v>
      </c>
      <c r="F20" t="s">
        <v>149</v>
      </c>
      <c r="G20" t="s">
        <v>207</v>
      </c>
      <c r="H20" t="s">
        <v>255</v>
      </c>
      <c r="I20" t="s">
        <v>161</v>
      </c>
      <c r="J20" t="s">
        <v>175</v>
      </c>
      <c r="K20" t="s">
        <v>202</v>
      </c>
      <c r="L20">
        <v>7296000</v>
      </c>
      <c r="M20" t="s">
        <v>218</v>
      </c>
      <c r="N20" t="s">
        <v>256</v>
      </c>
      <c r="O20" t="s">
        <v>98</v>
      </c>
      <c r="P20" t="s">
        <v>204</v>
      </c>
      <c r="Q20" s="2">
        <v>44603.333333333336</v>
      </c>
      <c r="R20" s="2">
        <v>44650.541666666664</v>
      </c>
      <c r="S20" t="s">
        <v>257</v>
      </c>
      <c r="T20">
        <v>44676</v>
      </c>
      <c r="U20" s="12" t="s">
        <v>252</v>
      </c>
      <c r="V20">
        <v>10</v>
      </c>
    </row>
    <row r="21" spans="1:22" x14ac:dyDescent="0.25">
      <c r="A21" t="s">
        <v>199</v>
      </c>
      <c r="B21">
        <v>7508</v>
      </c>
      <c r="C21" t="s">
        <v>4</v>
      </c>
      <c r="D21" s="1">
        <v>44512.962199074071</v>
      </c>
      <c r="E21" t="s">
        <v>32</v>
      </c>
      <c r="F21" t="s">
        <v>149</v>
      </c>
      <c r="G21" t="s">
        <v>207</v>
      </c>
      <c r="H21" t="s">
        <v>258</v>
      </c>
      <c r="I21" t="s">
        <v>167</v>
      </c>
      <c r="J21" t="s">
        <v>175</v>
      </c>
      <c r="K21" t="s">
        <v>202</v>
      </c>
      <c r="L21">
        <v>50000</v>
      </c>
      <c r="M21" t="s">
        <v>218</v>
      </c>
      <c r="N21" t="s">
        <v>259</v>
      </c>
      <c r="O21" t="s">
        <v>98</v>
      </c>
      <c r="P21" t="s">
        <v>210</v>
      </c>
      <c r="Q21" s="2">
        <v>44510.333333333336</v>
      </c>
      <c r="R21" s="2">
        <v>44538.999305555553</v>
      </c>
      <c r="S21" t="s">
        <v>260</v>
      </c>
      <c r="T21" t="s">
        <v>261</v>
      </c>
      <c r="U21" s="12" t="s">
        <v>252</v>
      </c>
      <c r="V21">
        <v>10</v>
      </c>
    </row>
    <row r="22" spans="1:22" x14ac:dyDescent="0.25">
      <c r="A22" t="s">
        <v>199</v>
      </c>
      <c r="B22">
        <v>7688</v>
      </c>
      <c r="C22" t="s">
        <v>4</v>
      </c>
      <c r="D22" s="1">
        <v>44522.91646990741</v>
      </c>
      <c r="E22" t="s">
        <v>32</v>
      </c>
      <c r="F22" t="s">
        <v>149</v>
      </c>
      <c r="G22" t="s">
        <v>207</v>
      </c>
      <c r="H22" t="s">
        <v>262</v>
      </c>
      <c r="I22" t="s">
        <v>166</v>
      </c>
      <c r="J22" t="s">
        <v>175</v>
      </c>
      <c r="K22">
        <v>0.25</v>
      </c>
      <c r="L22">
        <v>2000000</v>
      </c>
      <c r="M22" t="s">
        <v>218</v>
      </c>
      <c r="N22" t="s">
        <v>218</v>
      </c>
      <c r="O22" t="s">
        <v>97</v>
      </c>
      <c r="P22" t="s">
        <v>210</v>
      </c>
      <c r="Q22" s="2">
        <v>44519.333333333336</v>
      </c>
      <c r="R22" s="2">
        <v>44552.708333333336</v>
      </c>
      <c r="S22" t="s">
        <v>263</v>
      </c>
      <c r="T22" t="s">
        <v>264</v>
      </c>
      <c r="U22" s="12" t="s">
        <v>252</v>
      </c>
      <c r="V22">
        <v>10</v>
      </c>
    </row>
    <row r="23" spans="1:22" x14ac:dyDescent="0.25">
      <c r="A23" t="s">
        <v>199</v>
      </c>
      <c r="B23">
        <v>6775</v>
      </c>
      <c r="C23" t="s">
        <v>4</v>
      </c>
      <c r="D23" s="1">
        <v>44620.991770833331</v>
      </c>
      <c r="E23" t="s">
        <v>17</v>
      </c>
      <c r="F23" t="s">
        <v>149</v>
      </c>
      <c r="G23" t="s">
        <v>207</v>
      </c>
      <c r="H23" t="s">
        <v>246</v>
      </c>
      <c r="I23" t="s">
        <v>162</v>
      </c>
      <c r="J23" t="s">
        <v>178</v>
      </c>
      <c r="K23">
        <v>0.1</v>
      </c>
      <c r="L23">
        <v>3500000</v>
      </c>
      <c r="M23" t="s">
        <v>218</v>
      </c>
      <c r="N23" t="s">
        <v>218</v>
      </c>
      <c r="O23" t="s">
        <v>97</v>
      </c>
      <c r="P23" t="s">
        <v>210</v>
      </c>
      <c r="Q23" s="2">
        <v>44440.291666666664</v>
      </c>
      <c r="R23" s="2">
        <v>44498.708333333336</v>
      </c>
      <c r="S23" t="s">
        <v>247</v>
      </c>
      <c r="T23">
        <v>44603</v>
      </c>
      <c r="U23" s="12" t="s">
        <v>252</v>
      </c>
      <c r="V23">
        <v>10</v>
      </c>
    </row>
    <row r="24" spans="1:22" x14ac:dyDescent="0.25">
      <c r="A24" t="s">
        <v>199</v>
      </c>
      <c r="B24">
        <v>8777</v>
      </c>
      <c r="C24" t="s">
        <v>4</v>
      </c>
      <c r="D24" s="1">
        <v>44627.743877314817</v>
      </c>
      <c r="E24" t="s">
        <v>57</v>
      </c>
      <c r="F24" t="s">
        <v>149</v>
      </c>
      <c r="G24" t="s">
        <v>207</v>
      </c>
      <c r="H24" t="s">
        <v>265</v>
      </c>
      <c r="I24" t="s">
        <v>169</v>
      </c>
      <c r="J24" t="s">
        <v>178</v>
      </c>
      <c r="K24" t="s">
        <v>202</v>
      </c>
      <c r="L24">
        <v>12000000</v>
      </c>
      <c r="M24" t="s">
        <v>218</v>
      </c>
      <c r="N24" t="s">
        <v>218</v>
      </c>
      <c r="O24" t="s">
        <v>97</v>
      </c>
      <c r="P24" t="s">
        <v>210</v>
      </c>
      <c r="Q24" s="2">
        <v>44622.333333333336</v>
      </c>
      <c r="R24" s="2">
        <v>44624.041666666664</v>
      </c>
      <c r="S24">
        <v>2024</v>
      </c>
      <c r="T24">
        <v>2021</v>
      </c>
      <c r="U24" s="12" t="s">
        <v>252</v>
      </c>
      <c r="V24">
        <v>10</v>
      </c>
    </row>
    <row r="25" spans="1:22" x14ac:dyDescent="0.25">
      <c r="A25" t="s">
        <v>199</v>
      </c>
      <c r="B25">
        <v>9359</v>
      </c>
      <c r="C25" t="s">
        <v>4</v>
      </c>
      <c r="D25" s="1">
        <v>44627.745532407411</v>
      </c>
      <c r="E25" t="s">
        <v>57</v>
      </c>
      <c r="F25" t="s">
        <v>149</v>
      </c>
      <c r="G25" t="s">
        <v>207</v>
      </c>
      <c r="H25" t="s">
        <v>266</v>
      </c>
      <c r="I25" t="s">
        <v>169</v>
      </c>
      <c r="J25" t="s">
        <v>178</v>
      </c>
      <c r="K25" t="s">
        <v>202</v>
      </c>
      <c r="L25">
        <v>6500000</v>
      </c>
      <c r="M25" t="s">
        <v>267</v>
      </c>
      <c r="N25" t="s">
        <v>218</v>
      </c>
      <c r="O25" t="s">
        <v>97</v>
      </c>
      <c r="P25" t="s">
        <v>210</v>
      </c>
      <c r="Q25" s="2">
        <v>44623.333333333336</v>
      </c>
      <c r="R25" s="2">
        <v>44624.041666666664</v>
      </c>
      <c r="S25">
        <v>45413</v>
      </c>
      <c r="T25">
        <v>44630</v>
      </c>
      <c r="U25" s="12" t="s">
        <v>252</v>
      </c>
      <c r="V25">
        <v>10</v>
      </c>
    </row>
    <row r="26" spans="1:22" x14ac:dyDescent="0.25">
      <c r="A26" t="s">
        <v>199</v>
      </c>
      <c r="B26">
        <v>6334</v>
      </c>
      <c r="C26" t="s">
        <v>4</v>
      </c>
      <c r="D26" s="1">
        <v>44419.773194444446</v>
      </c>
      <c r="E26" t="s">
        <v>15</v>
      </c>
      <c r="F26" t="s">
        <v>149</v>
      </c>
      <c r="G26" t="s">
        <v>207</v>
      </c>
      <c r="H26" t="s">
        <v>268</v>
      </c>
      <c r="I26" t="s">
        <v>162</v>
      </c>
      <c r="J26" t="s">
        <v>175</v>
      </c>
      <c r="K26" t="s">
        <v>202</v>
      </c>
      <c r="L26">
        <v>10000000</v>
      </c>
      <c r="M26" t="s">
        <v>218</v>
      </c>
      <c r="N26" t="s">
        <v>269</v>
      </c>
      <c r="O26" t="s">
        <v>98</v>
      </c>
      <c r="P26" t="s">
        <v>204</v>
      </c>
      <c r="Q26" s="2">
        <v>44390.291666666664</v>
      </c>
      <c r="R26" s="2">
        <v>44416.999305555553</v>
      </c>
      <c r="S26" t="s">
        <v>270</v>
      </c>
      <c r="T26">
        <v>44562</v>
      </c>
      <c r="U26" s="12" t="s">
        <v>271</v>
      </c>
      <c r="V26">
        <v>100</v>
      </c>
    </row>
    <row r="27" spans="1:22" x14ac:dyDescent="0.25">
      <c r="A27" t="s">
        <v>199</v>
      </c>
      <c r="B27">
        <v>8579</v>
      </c>
      <c r="C27" t="s">
        <v>4</v>
      </c>
      <c r="D27" s="1">
        <v>44580.94798611111</v>
      </c>
      <c r="E27" t="s">
        <v>11</v>
      </c>
      <c r="F27" t="s">
        <v>149</v>
      </c>
      <c r="G27" t="s">
        <v>207</v>
      </c>
      <c r="H27" t="s">
        <v>228</v>
      </c>
      <c r="I27" t="s">
        <v>169</v>
      </c>
      <c r="J27" t="s">
        <v>176</v>
      </c>
      <c r="K27" t="s">
        <v>202</v>
      </c>
      <c r="L27">
        <v>2565000</v>
      </c>
      <c r="M27" t="s">
        <v>218</v>
      </c>
      <c r="N27" t="s">
        <v>272</v>
      </c>
      <c r="O27" t="s">
        <v>98</v>
      </c>
      <c r="P27" t="s">
        <v>230</v>
      </c>
      <c r="Q27" s="2">
        <v>44580.333333333336</v>
      </c>
      <c r="R27" s="2">
        <v>44629.999305555553</v>
      </c>
      <c r="S27" t="s">
        <v>231</v>
      </c>
      <c r="T27" t="s">
        <v>232</v>
      </c>
      <c r="U27" s="12" t="s">
        <v>273</v>
      </c>
      <c r="V27">
        <v>101</v>
      </c>
    </row>
    <row r="28" spans="1:22" x14ac:dyDescent="0.25">
      <c r="A28" t="s">
        <v>199</v>
      </c>
      <c r="B28">
        <v>7565</v>
      </c>
      <c r="C28" t="s">
        <v>4</v>
      </c>
      <c r="D28" s="1">
        <v>44509.987592592595</v>
      </c>
      <c r="E28" t="s">
        <v>44</v>
      </c>
      <c r="F28" t="s">
        <v>149</v>
      </c>
      <c r="G28" t="s">
        <v>207</v>
      </c>
      <c r="H28" t="s">
        <v>274</v>
      </c>
      <c r="I28" t="s">
        <v>167</v>
      </c>
      <c r="J28" t="s">
        <v>178</v>
      </c>
      <c r="K28" t="s">
        <v>202</v>
      </c>
      <c r="L28">
        <v>35200000</v>
      </c>
      <c r="M28" t="s">
        <v>275</v>
      </c>
      <c r="N28" t="s">
        <v>276</v>
      </c>
      <c r="O28" t="s">
        <v>98</v>
      </c>
      <c r="P28" t="s">
        <v>210</v>
      </c>
      <c r="Q28" s="2">
        <v>44509.333333333336</v>
      </c>
      <c r="R28" s="2">
        <v>44523</v>
      </c>
      <c r="S28" t="s">
        <v>277</v>
      </c>
      <c r="T28">
        <v>44576</v>
      </c>
      <c r="U28" s="12" t="s">
        <v>278</v>
      </c>
      <c r="V28">
        <v>102</v>
      </c>
    </row>
    <row r="29" spans="1:22" x14ac:dyDescent="0.25">
      <c r="A29" t="s">
        <v>199</v>
      </c>
      <c r="B29">
        <v>5371</v>
      </c>
      <c r="C29" t="s">
        <v>4</v>
      </c>
      <c r="D29" s="1">
        <v>44446.757025462961</v>
      </c>
      <c r="E29" t="s">
        <v>46</v>
      </c>
      <c r="F29" t="s">
        <v>149</v>
      </c>
      <c r="G29" t="s">
        <v>207</v>
      </c>
      <c r="H29" t="s">
        <v>279</v>
      </c>
      <c r="I29" t="s">
        <v>171</v>
      </c>
      <c r="J29" t="s">
        <v>175</v>
      </c>
      <c r="K29">
        <v>0.12</v>
      </c>
      <c r="L29">
        <v>3000000</v>
      </c>
      <c r="M29" t="s">
        <v>280</v>
      </c>
      <c r="N29" t="s">
        <v>281</v>
      </c>
      <c r="O29" t="s">
        <v>98</v>
      </c>
      <c r="P29" t="s">
        <v>210</v>
      </c>
      <c r="Q29" s="2">
        <v>44446.291666666664</v>
      </c>
      <c r="R29" s="2">
        <v>44496.708333333336</v>
      </c>
      <c r="S29" t="s">
        <v>282</v>
      </c>
      <c r="T29" t="s">
        <v>283</v>
      </c>
      <c r="U29" s="12" t="s">
        <v>284</v>
      </c>
      <c r="V29">
        <v>11</v>
      </c>
    </row>
    <row r="30" spans="1:22" x14ac:dyDescent="0.25">
      <c r="A30" t="s">
        <v>199</v>
      </c>
      <c r="B30">
        <v>9788</v>
      </c>
      <c r="C30" t="s">
        <v>4</v>
      </c>
      <c r="D30" s="1">
        <v>44650.990555555552</v>
      </c>
      <c r="E30" t="s">
        <v>34</v>
      </c>
      <c r="F30" t="s">
        <v>149</v>
      </c>
      <c r="G30" t="s">
        <v>207</v>
      </c>
      <c r="H30" t="s">
        <v>285</v>
      </c>
      <c r="I30" t="s">
        <v>171</v>
      </c>
      <c r="J30" t="s">
        <v>178</v>
      </c>
      <c r="K30" t="s">
        <v>202</v>
      </c>
      <c r="L30">
        <v>250000000</v>
      </c>
      <c r="M30" t="s">
        <v>286</v>
      </c>
      <c r="N30" t="s">
        <v>287</v>
      </c>
      <c r="O30" t="s">
        <v>98</v>
      </c>
      <c r="P30" t="s">
        <v>204</v>
      </c>
      <c r="Q30" s="2">
        <v>44652.708333333336</v>
      </c>
      <c r="R30" s="2">
        <v>44683.999305555553</v>
      </c>
      <c r="S30" t="s">
        <v>288</v>
      </c>
      <c r="T30">
        <v>44701</v>
      </c>
      <c r="U30" s="12" t="s">
        <v>284</v>
      </c>
      <c r="V30">
        <v>11</v>
      </c>
    </row>
    <row r="31" spans="1:22" x14ac:dyDescent="0.25">
      <c r="A31" t="s">
        <v>199</v>
      </c>
      <c r="B31">
        <v>7868</v>
      </c>
      <c r="C31" t="s">
        <v>4</v>
      </c>
      <c r="D31" s="1">
        <v>44616.822604166664</v>
      </c>
      <c r="E31" t="s">
        <v>22</v>
      </c>
      <c r="F31" t="s">
        <v>149</v>
      </c>
      <c r="G31" t="s">
        <v>207</v>
      </c>
      <c r="H31" t="s">
        <v>289</v>
      </c>
      <c r="I31" t="s">
        <v>171</v>
      </c>
      <c r="J31" t="s">
        <v>178</v>
      </c>
      <c r="K31" t="s">
        <v>202</v>
      </c>
      <c r="L31">
        <v>6000000</v>
      </c>
      <c r="M31" t="s">
        <v>218</v>
      </c>
      <c r="N31" t="s">
        <v>218</v>
      </c>
      <c r="O31" t="s">
        <v>97</v>
      </c>
      <c r="P31" t="s">
        <v>210</v>
      </c>
      <c r="Q31" s="2">
        <v>44568.333333333336</v>
      </c>
      <c r="R31" s="2">
        <v>44638.999305555553</v>
      </c>
      <c r="S31" t="s">
        <v>244</v>
      </c>
      <c r="T31" t="s">
        <v>245</v>
      </c>
      <c r="U31" s="12" t="s">
        <v>284</v>
      </c>
      <c r="V31">
        <v>11</v>
      </c>
    </row>
    <row r="32" spans="1:22" x14ac:dyDescent="0.25">
      <c r="A32" t="s">
        <v>199</v>
      </c>
      <c r="B32">
        <v>9932</v>
      </c>
      <c r="C32" t="s">
        <v>4</v>
      </c>
      <c r="D32" s="1">
        <v>44664.00172453704</v>
      </c>
      <c r="E32" t="s">
        <v>15</v>
      </c>
      <c r="F32" t="s">
        <v>149</v>
      </c>
      <c r="G32" t="s">
        <v>207</v>
      </c>
      <c r="H32" t="s">
        <v>290</v>
      </c>
      <c r="I32" t="s">
        <v>160</v>
      </c>
      <c r="J32" t="s">
        <v>176</v>
      </c>
      <c r="K32" t="s">
        <v>202</v>
      </c>
      <c r="L32">
        <v>31000000</v>
      </c>
      <c r="M32" t="s">
        <v>218</v>
      </c>
      <c r="N32" t="s">
        <v>218</v>
      </c>
      <c r="O32" t="s">
        <v>97</v>
      </c>
      <c r="P32" t="s">
        <v>210</v>
      </c>
      <c r="Q32" s="2">
        <v>44662.291666666664</v>
      </c>
      <c r="R32" s="2">
        <v>44697.75</v>
      </c>
      <c r="S32" t="s">
        <v>291</v>
      </c>
      <c r="T32">
        <v>44711</v>
      </c>
      <c r="U32" s="12" t="s">
        <v>284</v>
      </c>
      <c r="V32">
        <v>11</v>
      </c>
    </row>
    <row r="33" spans="1:22" x14ac:dyDescent="0.25">
      <c r="A33" t="s">
        <v>199</v>
      </c>
      <c r="B33">
        <v>7673</v>
      </c>
      <c r="C33" t="s">
        <v>4</v>
      </c>
      <c r="D33" s="1">
        <v>44519.081238425926</v>
      </c>
      <c r="E33" t="s">
        <v>10</v>
      </c>
      <c r="F33" t="s">
        <v>149</v>
      </c>
      <c r="G33" t="s">
        <v>207</v>
      </c>
      <c r="H33" t="s">
        <v>292</v>
      </c>
      <c r="I33" t="s">
        <v>168</v>
      </c>
      <c r="J33" t="s">
        <v>178</v>
      </c>
      <c r="K33">
        <v>1</v>
      </c>
      <c r="L33">
        <v>209650000</v>
      </c>
      <c r="M33" t="s">
        <v>218</v>
      </c>
      <c r="N33" t="s">
        <v>293</v>
      </c>
      <c r="O33" t="s">
        <v>98</v>
      </c>
      <c r="P33" t="s">
        <v>210</v>
      </c>
      <c r="Q33" s="2">
        <v>44519.833333333336</v>
      </c>
      <c r="R33" s="2">
        <v>44603.708333333336</v>
      </c>
      <c r="S33" t="s">
        <v>294</v>
      </c>
      <c r="T33">
        <v>44721</v>
      </c>
      <c r="U33" s="12" t="s">
        <v>295</v>
      </c>
      <c r="V33">
        <v>111</v>
      </c>
    </row>
    <row r="34" spans="1:22" x14ac:dyDescent="0.25">
      <c r="A34" t="s">
        <v>199</v>
      </c>
      <c r="B34">
        <v>5365</v>
      </c>
      <c r="C34" t="s">
        <v>4</v>
      </c>
      <c r="D34" s="1">
        <v>44446.755937499998</v>
      </c>
      <c r="E34" t="s">
        <v>46</v>
      </c>
      <c r="F34" t="s">
        <v>149</v>
      </c>
      <c r="G34" t="s">
        <v>207</v>
      </c>
      <c r="H34" t="s">
        <v>296</v>
      </c>
      <c r="I34" t="s">
        <v>172</v>
      </c>
      <c r="J34" t="s">
        <v>178</v>
      </c>
      <c r="K34">
        <v>0.12</v>
      </c>
      <c r="L34">
        <v>17000000</v>
      </c>
      <c r="M34" t="s">
        <v>297</v>
      </c>
      <c r="N34" t="s">
        <v>298</v>
      </c>
      <c r="O34" t="s">
        <v>98</v>
      </c>
      <c r="P34" t="s">
        <v>210</v>
      </c>
      <c r="Q34" s="2">
        <v>44446.291666666664</v>
      </c>
      <c r="R34" s="2">
        <v>44496.708333333336</v>
      </c>
      <c r="S34" t="s">
        <v>282</v>
      </c>
      <c r="T34" t="s">
        <v>283</v>
      </c>
      <c r="U34" s="12" t="s">
        <v>295</v>
      </c>
      <c r="V34">
        <v>111</v>
      </c>
    </row>
    <row r="35" spans="1:22" x14ac:dyDescent="0.25">
      <c r="A35" t="s">
        <v>199</v>
      </c>
      <c r="B35">
        <v>7403</v>
      </c>
      <c r="C35" t="s">
        <v>4</v>
      </c>
      <c r="D35" s="1">
        <v>44501.860937500001</v>
      </c>
      <c r="E35" t="s">
        <v>15</v>
      </c>
      <c r="F35" t="s">
        <v>149</v>
      </c>
      <c r="G35" t="s">
        <v>207</v>
      </c>
      <c r="H35" t="s">
        <v>233</v>
      </c>
      <c r="I35" t="s">
        <v>169</v>
      </c>
      <c r="J35" t="s">
        <v>178</v>
      </c>
      <c r="K35" t="s">
        <v>202</v>
      </c>
      <c r="L35">
        <v>67500000</v>
      </c>
      <c r="M35" t="s">
        <v>299</v>
      </c>
      <c r="N35" t="s">
        <v>300</v>
      </c>
      <c r="O35" t="s">
        <v>98</v>
      </c>
      <c r="P35" t="s">
        <v>204</v>
      </c>
      <c r="Q35" s="2">
        <v>44501.291666666664</v>
      </c>
      <c r="R35" s="2">
        <v>44561.708333333336</v>
      </c>
      <c r="S35" t="s">
        <v>236</v>
      </c>
      <c r="T35">
        <v>44682</v>
      </c>
      <c r="U35" s="12" t="s">
        <v>301</v>
      </c>
      <c r="V35">
        <v>12</v>
      </c>
    </row>
    <row r="36" spans="1:22" x14ac:dyDescent="0.25">
      <c r="A36" t="s">
        <v>199</v>
      </c>
      <c r="B36">
        <v>6364</v>
      </c>
      <c r="C36" t="s">
        <v>4</v>
      </c>
      <c r="D36" s="1">
        <v>44421.905925925923</v>
      </c>
      <c r="E36" t="s">
        <v>19</v>
      </c>
      <c r="F36" t="s">
        <v>149</v>
      </c>
      <c r="G36" t="s">
        <v>207</v>
      </c>
      <c r="H36" t="s">
        <v>302</v>
      </c>
      <c r="I36" t="s">
        <v>171</v>
      </c>
      <c r="J36" t="s">
        <v>175</v>
      </c>
      <c r="K36" t="s">
        <v>202</v>
      </c>
      <c r="L36">
        <v>500000</v>
      </c>
      <c r="M36" t="s">
        <v>218</v>
      </c>
      <c r="N36" t="s">
        <v>303</v>
      </c>
      <c r="O36" t="s">
        <v>98</v>
      </c>
      <c r="P36" t="s">
        <v>230</v>
      </c>
      <c r="Q36" s="2">
        <v>44404.291666666664</v>
      </c>
      <c r="R36" s="2">
        <v>44467.708333333336</v>
      </c>
      <c r="S36" t="s">
        <v>304</v>
      </c>
      <c r="T36">
        <v>44484</v>
      </c>
      <c r="U36" s="12" t="s">
        <v>301</v>
      </c>
      <c r="V36">
        <v>12</v>
      </c>
    </row>
    <row r="37" spans="1:22" x14ac:dyDescent="0.25">
      <c r="A37" t="s">
        <v>199</v>
      </c>
      <c r="B37">
        <v>7817</v>
      </c>
      <c r="C37" t="s">
        <v>4</v>
      </c>
      <c r="D37" s="1">
        <v>44531.251921296294</v>
      </c>
      <c r="E37" t="s">
        <v>39</v>
      </c>
      <c r="F37" t="s">
        <v>149</v>
      </c>
      <c r="G37" t="s">
        <v>207</v>
      </c>
      <c r="H37" t="s">
        <v>214</v>
      </c>
      <c r="I37" t="s">
        <v>171</v>
      </c>
      <c r="J37" t="s">
        <v>178</v>
      </c>
      <c r="K37">
        <v>0.5</v>
      </c>
      <c r="L37">
        <v>6000000</v>
      </c>
      <c r="M37" t="s">
        <v>218</v>
      </c>
      <c r="N37" t="s">
        <v>218</v>
      </c>
      <c r="O37" t="s">
        <v>97</v>
      </c>
      <c r="P37" t="s">
        <v>204</v>
      </c>
      <c r="Q37" s="2">
        <v>44530.333333333336</v>
      </c>
      <c r="R37" s="2">
        <v>44621.708333333336</v>
      </c>
      <c r="S37" t="s">
        <v>236</v>
      </c>
      <c r="T37" t="s">
        <v>305</v>
      </c>
      <c r="U37" s="12" t="s">
        <v>301</v>
      </c>
      <c r="V37">
        <v>12</v>
      </c>
    </row>
    <row r="38" spans="1:22" x14ac:dyDescent="0.25">
      <c r="A38" t="s">
        <v>199</v>
      </c>
      <c r="B38">
        <v>9452</v>
      </c>
      <c r="C38" t="s">
        <v>4</v>
      </c>
      <c r="D38" s="1">
        <v>44804.940300925926</v>
      </c>
      <c r="E38" t="s">
        <v>21</v>
      </c>
      <c r="F38" t="s">
        <v>149</v>
      </c>
      <c r="G38" t="s">
        <v>207</v>
      </c>
      <c r="H38" t="s">
        <v>306</v>
      </c>
      <c r="I38" t="s">
        <v>169</v>
      </c>
      <c r="J38" t="s">
        <v>178</v>
      </c>
      <c r="K38" t="s">
        <v>202</v>
      </c>
      <c r="L38">
        <v>15000000</v>
      </c>
      <c r="M38" t="s">
        <v>218</v>
      </c>
      <c r="N38" t="s">
        <v>218</v>
      </c>
      <c r="O38" t="s">
        <v>97</v>
      </c>
      <c r="P38" t="s">
        <v>210</v>
      </c>
      <c r="Q38" s="2">
        <v>44628.333333333336</v>
      </c>
      <c r="R38" s="2">
        <v>44651.708333333336</v>
      </c>
      <c r="S38" t="s">
        <v>307</v>
      </c>
      <c r="T38" t="s">
        <v>308</v>
      </c>
      <c r="U38" s="12" t="s">
        <v>301</v>
      </c>
      <c r="V38">
        <v>12</v>
      </c>
    </row>
    <row r="39" spans="1:22" x14ac:dyDescent="0.25">
      <c r="A39" t="s">
        <v>199</v>
      </c>
      <c r="B39">
        <v>8030</v>
      </c>
      <c r="C39" t="s">
        <v>4</v>
      </c>
      <c r="D39" s="1">
        <v>44620.74145833333</v>
      </c>
      <c r="E39" t="s">
        <v>31</v>
      </c>
      <c r="F39" t="s">
        <v>149</v>
      </c>
      <c r="G39" t="s">
        <v>207</v>
      </c>
      <c r="H39" t="s">
        <v>309</v>
      </c>
      <c r="I39" t="s">
        <v>167</v>
      </c>
      <c r="J39" t="s">
        <v>178</v>
      </c>
      <c r="K39" t="s">
        <v>202</v>
      </c>
      <c r="L39">
        <v>2000000</v>
      </c>
      <c r="M39" t="s">
        <v>218</v>
      </c>
      <c r="N39" t="s">
        <v>310</v>
      </c>
      <c r="O39" t="s">
        <v>98</v>
      </c>
      <c r="P39" t="s">
        <v>204</v>
      </c>
      <c r="Q39" s="2">
        <v>44620.333333333336</v>
      </c>
      <c r="R39" s="2">
        <v>44680.708333333336</v>
      </c>
      <c r="S39" t="s">
        <v>311</v>
      </c>
      <c r="T39">
        <v>44743</v>
      </c>
      <c r="U39" s="12" t="s">
        <v>312</v>
      </c>
      <c r="V39">
        <v>128</v>
      </c>
    </row>
    <row r="40" spans="1:22" x14ac:dyDescent="0.25">
      <c r="A40" t="s">
        <v>199</v>
      </c>
      <c r="B40">
        <v>8150</v>
      </c>
      <c r="C40" t="s">
        <v>4</v>
      </c>
      <c r="D40" s="1">
        <v>44655.762743055559</v>
      </c>
      <c r="E40" t="s">
        <v>15</v>
      </c>
      <c r="F40" t="s">
        <v>149</v>
      </c>
      <c r="G40" t="s">
        <v>207</v>
      </c>
      <c r="H40" t="s">
        <v>313</v>
      </c>
      <c r="I40" t="s">
        <v>166</v>
      </c>
      <c r="J40" t="s">
        <v>178</v>
      </c>
      <c r="K40" t="s">
        <v>202</v>
      </c>
      <c r="L40">
        <v>225000</v>
      </c>
      <c r="M40" t="s">
        <v>314</v>
      </c>
      <c r="N40" t="s">
        <v>315</v>
      </c>
      <c r="O40" t="s">
        <v>98</v>
      </c>
      <c r="P40" t="s">
        <v>210</v>
      </c>
      <c r="Q40" s="2">
        <v>44545.333333333336</v>
      </c>
      <c r="R40" s="2">
        <v>44589</v>
      </c>
      <c r="S40" t="s">
        <v>316</v>
      </c>
      <c r="T40">
        <v>44835</v>
      </c>
      <c r="U40" s="12" t="s">
        <v>317</v>
      </c>
      <c r="V40">
        <v>13</v>
      </c>
    </row>
    <row r="41" spans="1:22" x14ac:dyDescent="0.25">
      <c r="A41" t="s">
        <v>199</v>
      </c>
      <c r="B41">
        <v>7700</v>
      </c>
      <c r="C41" t="s">
        <v>4</v>
      </c>
      <c r="D41" s="1">
        <v>44522.835393518515</v>
      </c>
      <c r="E41" t="s">
        <v>32</v>
      </c>
      <c r="F41" t="s">
        <v>149</v>
      </c>
      <c r="G41" t="s">
        <v>207</v>
      </c>
      <c r="H41" t="s">
        <v>248</v>
      </c>
      <c r="I41" t="s">
        <v>168</v>
      </c>
      <c r="J41" t="s">
        <v>178</v>
      </c>
      <c r="K41" t="s">
        <v>202</v>
      </c>
      <c r="L41">
        <v>1135000</v>
      </c>
      <c r="M41" t="s">
        <v>218</v>
      </c>
      <c r="N41" t="s">
        <v>218</v>
      </c>
      <c r="O41" t="s">
        <v>97</v>
      </c>
      <c r="P41" t="s">
        <v>210</v>
      </c>
      <c r="Q41" s="2">
        <v>44522.333333333336</v>
      </c>
      <c r="R41" s="2">
        <v>44596.208333333336</v>
      </c>
      <c r="S41" t="s">
        <v>318</v>
      </c>
      <c r="T41">
        <v>44742</v>
      </c>
      <c r="U41" s="12" t="s">
        <v>317</v>
      </c>
      <c r="V41">
        <v>13</v>
      </c>
    </row>
    <row r="42" spans="1:22" x14ac:dyDescent="0.25">
      <c r="A42" t="s">
        <v>199</v>
      </c>
      <c r="B42">
        <v>8891</v>
      </c>
      <c r="C42" t="s">
        <v>4</v>
      </c>
      <c r="D42" s="1">
        <v>44600.976666666669</v>
      </c>
      <c r="E42" t="s">
        <v>50</v>
      </c>
      <c r="F42" t="s">
        <v>149</v>
      </c>
      <c r="G42" t="s">
        <v>207</v>
      </c>
      <c r="H42" t="s">
        <v>319</v>
      </c>
      <c r="I42" t="s">
        <v>171</v>
      </c>
      <c r="J42" t="s">
        <v>178</v>
      </c>
      <c r="K42" t="s">
        <v>202</v>
      </c>
      <c r="L42">
        <v>50000000</v>
      </c>
      <c r="M42" t="s">
        <v>218</v>
      </c>
      <c r="N42" t="s">
        <v>218</v>
      </c>
      <c r="O42" t="s">
        <v>97</v>
      </c>
      <c r="P42" t="s">
        <v>204</v>
      </c>
      <c r="Q42" s="2">
        <v>44595.333333333336</v>
      </c>
      <c r="R42" s="2">
        <v>44630.541666666664</v>
      </c>
      <c r="S42">
        <v>44926</v>
      </c>
      <c r="T42">
        <v>44552</v>
      </c>
      <c r="U42" s="12" t="s">
        <v>317</v>
      </c>
      <c r="V42">
        <v>13</v>
      </c>
    </row>
    <row r="43" spans="1:22" x14ac:dyDescent="0.25">
      <c r="A43" t="s">
        <v>199</v>
      </c>
      <c r="B43">
        <v>8705</v>
      </c>
      <c r="C43" t="s">
        <v>4</v>
      </c>
      <c r="D43" s="1">
        <v>44623.765659722223</v>
      </c>
      <c r="E43" t="s">
        <v>32</v>
      </c>
      <c r="F43" t="s">
        <v>149</v>
      </c>
      <c r="G43" t="s">
        <v>207</v>
      </c>
      <c r="H43" t="s">
        <v>248</v>
      </c>
      <c r="I43" t="s">
        <v>169</v>
      </c>
      <c r="J43" t="s">
        <v>178</v>
      </c>
      <c r="K43" t="s">
        <v>202</v>
      </c>
      <c r="L43">
        <v>7000000</v>
      </c>
      <c r="M43" t="s">
        <v>218</v>
      </c>
      <c r="N43" t="s">
        <v>218</v>
      </c>
      <c r="O43" t="s">
        <v>97</v>
      </c>
      <c r="P43" t="s">
        <v>210</v>
      </c>
      <c r="Q43" s="2">
        <v>44588.333333333336</v>
      </c>
      <c r="R43" s="2">
        <v>44624.625</v>
      </c>
      <c r="S43" t="s">
        <v>236</v>
      </c>
      <c r="T43" t="s">
        <v>232</v>
      </c>
      <c r="U43" s="12" t="s">
        <v>317</v>
      </c>
      <c r="V43">
        <v>13</v>
      </c>
    </row>
    <row r="44" spans="1:22" x14ac:dyDescent="0.25">
      <c r="A44" t="s">
        <v>199</v>
      </c>
      <c r="B44">
        <v>7400</v>
      </c>
      <c r="C44" t="s">
        <v>4</v>
      </c>
      <c r="D44" s="1">
        <v>44501.860335648147</v>
      </c>
      <c r="E44" t="s">
        <v>15</v>
      </c>
      <c r="F44" t="s">
        <v>149</v>
      </c>
      <c r="G44" t="s">
        <v>207</v>
      </c>
      <c r="H44" t="s">
        <v>233</v>
      </c>
      <c r="I44" t="s">
        <v>159</v>
      </c>
      <c r="J44" t="s">
        <v>178</v>
      </c>
      <c r="K44" t="s">
        <v>202</v>
      </c>
      <c r="L44">
        <v>67500000</v>
      </c>
      <c r="M44" t="s">
        <v>320</v>
      </c>
      <c r="N44" t="s">
        <v>219</v>
      </c>
      <c r="O44" t="s">
        <v>98</v>
      </c>
      <c r="P44" t="s">
        <v>204</v>
      </c>
      <c r="Q44" s="2">
        <v>44501.291666666664</v>
      </c>
      <c r="R44" s="2">
        <v>44617.708333333336</v>
      </c>
      <c r="S44" t="s">
        <v>236</v>
      </c>
      <c r="T44" t="s">
        <v>321</v>
      </c>
      <c r="U44" s="12" t="s">
        <v>322</v>
      </c>
      <c r="V44">
        <v>1328</v>
      </c>
    </row>
    <row r="45" spans="1:22" x14ac:dyDescent="0.25">
      <c r="A45" t="s">
        <v>199</v>
      </c>
      <c r="B45">
        <v>8039</v>
      </c>
      <c r="C45" t="s">
        <v>4</v>
      </c>
      <c r="D45" s="1">
        <v>44601.912129629629</v>
      </c>
      <c r="E45" t="s">
        <v>51</v>
      </c>
      <c r="F45" t="s">
        <v>149</v>
      </c>
      <c r="G45" t="s">
        <v>207</v>
      </c>
      <c r="H45" t="s">
        <v>323</v>
      </c>
      <c r="I45" t="s">
        <v>167</v>
      </c>
      <c r="J45" t="s">
        <v>176</v>
      </c>
      <c r="K45" t="s">
        <v>202</v>
      </c>
      <c r="L45">
        <v>13650000</v>
      </c>
      <c r="M45" t="s">
        <v>218</v>
      </c>
      <c r="N45" t="s">
        <v>324</v>
      </c>
      <c r="O45" t="s">
        <v>98</v>
      </c>
      <c r="P45" t="s">
        <v>210</v>
      </c>
      <c r="Q45" s="2">
        <v>44540.666666666664</v>
      </c>
      <c r="R45" s="2">
        <v>44601.999305555553</v>
      </c>
      <c r="S45" t="s">
        <v>325</v>
      </c>
      <c r="T45" t="s">
        <v>308</v>
      </c>
      <c r="U45" s="12" t="s">
        <v>326</v>
      </c>
      <c r="V45">
        <v>136</v>
      </c>
    </row>
    <row r="46" spans="1:22" x14ac:dyDescent="0.25">
      <c r="A46" t="s">
        <v>199</v>
      </c>
      <c r="B46">
        <v>9803</v>
      </c>
      <c r="C46" t="s">
        <v>4</v>
      </c>
      <c r="D46" s="1">
        <v>44655.730543981481</v>
      </c>
      <c r="E46" t="s">
        <v>51</v>
      </c>
      <c r="F46" t="s">
        <v>149</v>
      </c>
      <c r="G46" t="s">
        <v>207</v>
      </c>
      <c r="H46" t="s">
        <v>327</v>
      </c>
      <c r="I46" t="s">
        <v>167</v>
      </c>
      <c r="J46" t="s">
        <v>175</v>
      </c>
      <c r="K46">
        <v>0.2</v>
      </c>
      <c r="L46">
        <v>2534828</v>
      </c>
      <c r="M46" t="s">
        <v>218</v>
      </c>
      <c r="N46" t="s">
        <v>328</v>
      </c>
      <c r="O46" t="s">
        <v>98</v>
      </c>
      <c r="P46" t="s">
        <v>210</v>
      </c>
      <c r="Q46" s="2">
        <v>44650.625</v>
      </c>
      <c r="R46" s="2">
        <v>44706.999305555553</v>
      </c>
      <c r="S46" t="s">
        <v>329</v>
      </c>
      <c r="T46">
        <v>44805</v>
      </c>
      <c r="U46" s="12" t="s">
        <v>330</v>
      </c>
      <c r="V46">
        <v>14</v>
      </c>
    </row>
    <row r="47" spans="1:22" x14ac:dyDescent="0.25">
      <c r="A47" t="s">
        <v>199</v>
      </c>
      <c r="B47">
        <v>7081</v>
      </c>
      <c r="C47" t="s">
        <v>4</v>
      </c>
      <c r="D47" s="1">
        <v>44582.882604166669</v>
      </c>
      <c r="E47" t="s">
        <v>38</v>
      </c>
      <c r="F47" t="s">
        <v>149</v>
      </c>
      <c r="G47" t="s">
        <v>207</v>
      </c>
      <c r="H47" t="s">
        <v>331</v>
      </c>
      <c r="I47" t="s">
        <v>171</v>
      </c>
      <c r="J47" t="s">
        <v>178</v>
      </c>
      <c r="K47" t="s">
        <v>202</v>
      </c>
      <c r="L47">
        <v>5000000</v>
      </c>
      <c r="M47" t="s">
        <v>332</v>
      </c>
      <c r="N47" t="s">
        <v>269</v>
      </c>
      <c r="O47" t="s">
        <v>98</v>
      </c>
      <c r="P47" t="s">
        <v>230</v>
      </c>
      <c r="Q47" s="2">
        <v>44475.291666666664</v>
      </c>
      <c r="R47" s="2">
        <v>44512</v>
      </c>
      <c r="S47" t="s">
        <v>220</v>
      </c>
      <c r="T47">
        <v>44562</v>
      </c>
      <c r="U47" s="12" t="s">
        <v>330</v>
      </c>
      <c r="V47">
        <v>14</v>
      </c>
    </row>
    <row r="48" spans="1:22" x14ac:dyDescent="0.25">
      <c r="A48" t="s">
        <v>199</v>
      </c>
      <c r="B48">
        <v>10349</v>
      </c>
      <c r="C48" t="s">
        <v>4</v>
      </c>
      <c r="D48" s="1">
        <v>44692.776805555557</v>
      </c>
      <c r="E48" t="s">
        <v>30</v>
      </c>
      <c r="F48" t="s">
        <v>149</v>
      </c>
      <c r="G48" t="s">
        <v>200</v>
      </c>
      <c r="H48" t="s">
        <v>333</v>
      </c>
      <c r="I48" t="s">
        <v>169</v>
      </c>
      <c r="J48" t="s">
        <v>178</v>
      </c>
      <c r="K48" t="s">
        <v>202</v>
      </c>
      <c r="L48">
        <v>50000000</v>
      </c>
      <c r="M48" t="s">
        <v>218</v>
      </c>
      <c r="N48" t="s">
        <v>218</v>
      </c>
      <c r="O48" t="s">
        <v>97</v>
      </c>
      <c r="P48" t="s">
        <v>210</v>
      </c>
      <c r="Q48" s="2">
        <v>44614.333333333336</v>
      </c>
      <c r="R48" s="2">
        <v>44652</v>
      </c>
      <c r="S48" t="s">
        <v>334</v>
      </c>
      <c r="T48">
        <v>44697</v>
      </c>
      <c r="U48" s="12" t="s">
        <v>330</v>
      </c>
      <c r="V48">
        <v>14</v>
      </c>
    </row>
    <row r="49" spans="1:22" x14ac:dyDescent="0.25">
      <c r="A49" t="s">
        <v>199</v>
      </c>
      <c r="B49">
        <v>7129</v>
      </c>
      <c r="C49" t="s">
        <v>4</v>
      </c>
      <c r="D49" s="1">
        <v>44544.730810185189</v>
      </c>
      <c r="E49" t="s">
        <v>47</v>
      </c>
      <c r="F49" t="s">
        <v>149</v>
      </c>
      <c r="G49" t="s">
        <v>207</v>
      </c>
      <c r="H49" t="s">
        <v>265</v>
      </c>
      <c r="I49" t="s">
        <v>169</v>
      </c>
      <c r="J49" t="s">
        <v>178</v>
      </c>
      <c r="K49" t="s">
        <v>202</v>
      </c>
      <c r="L49">
        <v>190000000</v>
      </c>
      <c r="M49" t="s">
        <v>218</v>
      </c>
      <c r="N49" t="s">
        <v>218</v>
      </c>
      <c r="O49" t="s">
        <v>97</v>
      </c>
      <c r="P49" t="s">
        <v>210</v>
      </c>
      <c r="Q49" s="2">
        <v>44497.291666666664</v>
      </c>
      <c r="R49" s="2">
        <v>44575</v>
      </c>
      <c r="S49" t="s">
        <v>335</v>
      </c>
      <c r="T49">
        <v>44593</v>
      </c>
      <c r="U49" s="12" t="s">
        <v>336</v>
      </c>
      <c r="V49">
        <v>148</v>
      </c>
    </row>
    <row r="50" spans="1:22" x14ac:dyDescent="0.25">
      <c r="A50" t="s">
        <v>199</v>
      </c>
      <c r="B50">
        <v>6772</v>
      </c>
      <c r="C50" t="s">
        <v>4</v>
      </c>
      <c r="D50" s="1">
        <v>44607.835682870369</v>
      </c>
      <c r="E50" t="s">
        <v>47</v>
      </c>
      <c r="F50" t="s">
        <v>149</v>
      </c>
      <c r="G50" t="s">
        <v>207</v>
      </c>
      <c r="H50" t="s">
        <v>337</v>
      </c>
      <c r="I50" t="s">
        <v>169</v>
      </c>
      <c r="J50" t="s">
        <v>178</v>
      </c>
      <c r="K50" t="s">
        <v>202</v>
      </c>
      <c r="L50">
        <v>152000000</v>
      </c>
      <c r="M50" t="s">
        <v>338</v>
      </c>
      <c r="N50" t="s">
        <v>339</v>
      </c>
      <c r="O50" t="s">
        <v>98</v>
      </c>
      <c r="P50" t="s">
        <v>210</v>
      </c>
      <c r="Q50" s="2">
        <v>44554.333333333336</v>
      </c>
      <c r="R50" s="2">
        <v>44620.708333333336</v>
      </c>
      <c r="S50" t="s">
        <v>340</v>
      </c>
      <c r="T50">
        <v>44681</v>
      </c>
      <c r="U50" s="12" t="s">
        <v>341</v>
      </c>
      <c r="V50">
        <v>15</v>
      </c>
    </row>
    <row r="51" spans="1:22" x14ac:dyDescent="0.25">
      <c r="A51" t="s">
        <v>199</v>
      </c>
      <c r="B51">
        <v>9071</v>
      </c>
      <c r="C51" t="s">
        <v>5</v>
      </c>
      <c r="D51" s="1">
        <v>44664.585127314815</v>
      </c>
      <c r="E51" t="s">
        <v>47</v>
      </c>
      <c r="F51" t="s">
        <v>149</v>
      </c>
      <c r="G51" t="s">
        <v>207</v>
      </c>
      <c r="H51" t="s">
        <v>337</v>
      </c>
      <c r="I51" t="s">
        <v>169</v>
      </c>
      <c r="J51" t="s">
        <v>178</v>
      </c>
      <c r="K51" t="s">
        <v>202</v>
      </c>
      <c r="L51">
        <v>202500000</v>
      </c>
      <c r="M51" t="s">
        <v>218</v>
      </c>
      <c r="N51" t="s">
        <v>342</v>
      </c>
      <c r="O51" t="s">
        <v>98</v>
      </c>
      <c r="P51" t="s">
        <v>210</v>
      </c>
      <c r="Q51" s="2">
        <v>44805</v>
      </c>
      <c r="R51" s="2"/>
      <c r="S51" t="s">
        <v>236</v>
      </c>
      <c r="T51">
        <v>45108</v>
      </c>
      <c r="U51" s="12" t="s">
        <v>341</v>
      </c>
      <c r="V51">
        <v>15</v>
      </c>
    </row>
    <row r="52" spans="1:22" x14ac:dyDescent="0.25">
      <c r="A52" t="s">
        <v>199</v>
      </c>
      <c r="B52">
        <v>9725</v>
      </c>
      <c r="C52" t="s">
        <v>4</v>
      </c>
      <c r="D52" s="1">
        <v>44638.760706018518</v>
      </c>
      <c r="E52" t="s">
        <v>43</v>
      </c>
      <c r="F52" t="s">
        <v>149</v>
      </c>
      <c r="G52" t="s">
        <v>207</v>
      </c>
      <c r="H52" t="s">
        <v>343</v>
      </c>
      <c r="I52" t="s">
        <v>168</v>
      </c>
      <c r="J52" t="s">
        <v>178</v>
      </c>
      <c r="K52">
        <v>0.25</v>
      </c>
      <c r="L52">
        <v>25946018</v>
      </c>
      <c r="M52" t="s">
        <v>344</v>
      </c>
      <c r="N52" t="s">
        <v>345</v>
      </c>
      <c r="O52" t="s">
        <v>98</v>
      </c>
      <c r="P52" t="s">
        <v>204</v>
      </c>
      <c r="Q52" s="2">
        <v>44638.75</v>
      </c>
      <c r="R52" s="2">
        <v>44684.999305555553</v>
      </c>
      <c r="S52" t="s">
        <v>346</v>
      </c>
      <c r="T52">
        <v>44713</v>
      </c>
      <c r="U52" s="12" t="s">
        <v>341</v>
      </c>
      <c r="V52">
        <v>15</v>
      </c>
    </row>
    <row r="53" spans="1:22" x14ac:dyDescent="0.25">
      <c r="A53" t="s">
        <v>199</v>
      </c>
      <c r="B53">
        <v>6826</v>
      </c>
      <c r="C53" t="s">
        <v>4</v>
      </c>
      <c r="D53" s="1">
        <v>44442.80363425926</v>
      </c>
      <c r="E53" t="s">
        <v>15</v>
      </c>
      <c r="F53" t="s">
        <v>149</v>
      </c>
      <c r="G53" t="s">
        <v>207</v>
      </c>
      <c r="H53" t="s">
        <v>347</v>
      </c>
      <c r="I53" t="s">
        <v>169</v>
      </c>
      <c r="J53" t="s">
        <v>178</v>
      </c>
      <c r="K53" t="s">
        <v>202</v>
      </c>
      <c r="L53">
        <v>225000</v>
      </c>
      <c r="M53" t="s">
        <v>218</v>
      </c>
      <c r="N53" t="s">
        <v>348</v>
      </c>
      <c r="O53" t="s">
        <v>98</v>
      </c>
      <c r="P53" t="s">
        <v>210</v>
      </c>
      <c r="Q53" s="2">
        <v>44442.291666666664</v>
      </c>
      <c r="R53" s="2">
        <v>44469.708333333336</v>
      </c>
      <c r="S53" t="s">
        <v>349</v>
      </c>
      <c r="T53">
        <v>44531</v>
      </c>
      <c r="U53" s="12" t="s">
        <v>341</v>
      </c>
      <c r="V53">
        <v>15</v>
      </c>
    </row>
    <row r="54" spans="1:22" x14ac:dyDescent="0.25">
      <c r="A54" t="s">
        <v>199</v>
      </c>
      <c r="B54">
        <v>6685</v>
      </c>
      <c r="C54" t="s">
        <v>4</v>
      </c>
      <c r="D54" s="1">
        <v>44623.76053240741</v>
      </c>
      <c r="E54" t="s">
        <v>40</v>
      </c>
      <c r="F54" t="s">
        <v>149</v>
      </c>
      <c r="G54" t="s">
        <v>207</v>
      </c>
      <c r="H54" t="s">
        <v>350</v>
      </c>
      <c r="I54" t="s">
        <v>157</v>
      </c>
      <c r="J54" t="s">
        <v>178</v>
      </c>
      <c r="K54" t="s">
        <v>202</v>
      </c>
      <c r="L54">
        <v>1800000</v>
      </c>
      <c r="M54" t="s">
        <v>351</v>
      </c>
      <c r="N54" t="s">
        <v>352</v>
      </c>
      <c r="O54" t="s">
        <v>98</v>
      </c>
      <c r="P54" t="s">
        <v>210</v>
      </c>
      <c r="Q54" s="2">
        <v>44448.916666666664</v>
      </c>
      <c r="R54" s="2">
        <v>44630.708333333336</v>
      </c>
      <c r="S54" t="s">
        <v>353</v>
      </c>
      <c r="T54">
        <v>44747</v>
      </c>
      <c r="U54" s="12" t="s">
        <v>341</v>
      </c>
      <c r="V54">
        <v>15</v>
      </c>
    </row>
    <row r="55" spans="1:22" x14ac:dyDescent="0.25">
      <c r="A55" t="s">
        <v>199</v>
      </c>
      <c r="B55">
        <v>8174</v>
      </c>
      <c r="C55" t="s">
        <v>4</v>
      </c>
      <c r="D55" s="1">
        <v>44547.900081018517</v>
      </c>
      <c r="E55" t="s">
        <v>19</v>
      </c>
      <c r="F55" t="s">
        <v>149</v>
      </c>
      <c r="G55" t="s">
        <v>207</v>
      </c>
      <c r="H55" t="s">
        <v>354</v>
      </c>
      <c r="I55" t="s">
        <v>171</v>
      </c>
      <c r="J55" t="s">
        <v>178</v>
      </c>
      <c r="K55">
        <v>0.2</v>
      </c>
      <c r="L55">
        <v>3000000</v>
      </c>
      <c r="M55" t="s">
        <v>218</v>
      </c>
      <c r="N55" t="s">
        <v>355</v>
      </c>
      <c r="O55" t="s">
        <v>98</v>
      </c>
      <c r="P55" t="s">
        <v>204</v>
      </c>
      <c r="Q55" s="2">
        <v>44547.333333333336</v>
      </c>
      <c r="R55" s="2">
        <v>44603.499305555553</v>
      </c>
      <c r="S55" t="s">
        <v>356</v>
      </c>
      <c r="T55">
        <v>44621</v>
      </c>
      <c r="U55" s="12" t="s">
        <v>341</v>
      </c>
      <c r="V55">
        <v>15</v>
      </c>
    </row>
    <row r="56" spans="1:22" x14ac:dyDescent="0.25">
      <c r="A56" t="s">
        <v>199</v>
      </c>
      <c r="B56">
        <v>6895</v>
      </c>
      <c r="C56" t="s">
        <v>4</v>
      </c>
      <c r="D56" s="1">
        <v>44609.805150462962</v>
      </c>
      <c r="E56" t="s">
        <v>50</v>
      </c>
      <c r="F56" t="s">
        <v>149</v>
      </c>
      <c r="G56" t="s">
        <v>207</v>
      </c>
      <c r="H56" t="s">
        <v>357</v>
      </c>
      <c r="I56" t="s">
        <v>167</v>
      </c>
      <c r="J56" t="s">
        <v>178</v>
      </c>
      <c r="K56" t="s">
        <v>202</v>
      </c>
      <c r="L56">
        <v>16000000</v>
      </c>
      <c r="M56" t="s">
        <v>218</v>
      </c>
      <c r="N56" t="s">
        <v>218</v>
      </c>
      <c r="O56" t="s">
        <v>97</v>
      </c>
      <c r="P56" t="s">
        <v>204</v>
      </c>
      <c r="Q56" s="2">
        <v>44454.291666666664</v>
      </c>
      <c r="R56" s="2">
        <v>44469</v>
      </c>
      <c r="S56" t="s">
        <v>358</v>
      </c>
      <c r="T56" t="s">
        <v>359</v>
      </c>
      <c r="U56" s="12" t="s">
        <v>360</v>
      </c>
      <c r="V56">
        <v>1511</v>
      </c>
    </row>
    <row r="57" spans="1:22" x14ac:dyDescent="0.25">
      <c r="A57" t="s">
        <v>199</v>
      </c>
      <c r="B57">
        <v>8510</v>
      </c>
      <c r="C57" t="s">
        <v>4</v>
      </c>
      <c r="D57" s="1">
        <v>44602.846261574072</v>
      </c>
      <c r="E57" t="s">
        <v>49</v>
      </c>
      <c r="F57" t="s">
        <v>149</v>
      </c>
      <c r="G57" t="s">
        <v>207</v>
      </c>
      <c r="H57" t="s">
        <v>361</v>
      </c>
      <c r="I57" t="s">
        <v>153</v>
      </c>
      <c r="J57" t="s">
        <v>178</v>
      </c>
      <c r="K57" t="s">
        <v>202</v>
      </c>
      <c r="L57">
        <v>1000000</v>
      </c>
      <c r="M57" t="s">
        <v>218</v>
      </c>
      <c r="N57" t="s">
        <v>235</v>
      </c>
      <c r="O57" t="s">
        <v>98</v>
      </c>
      <c r="P57" t="s">
        <v>210</v>
      </c>
      <c r="Q57" s="2">
        <v>44603.6875</v>
      </c>
      <c r="R57" s="2">
        <v>44607.708333333336</v>
      </c>
      <c r="S57">
        <v>44713</v>
      </c>
      <c r="T57">
        <v>44645</v>
      </c>
      <c r="U57" s="12" t="s">
        <v>362</v>
      </c>
      <c r="V57">
        <v>16</v>
      </c>
    </row>
    <row r="58" spans="1:22" x14ac:dyDescent="0.25">
      <c r="A58" t="s">
        <v>199</v>
      </c>
      <c r="B58">
        <v>9038</v>
      </c>
      <c r="C58" t="s">
        <v>4</v>
      </c>
      <c r="D58" s="1">
        <v>44604.105509259258</v>
      </c>
      <c r="E58" t="s">
        <v>10</v>
      </c>
      <c r="F58" t="s">
        <v>149</v>
      </c>
      <c r="G58" t="s">
        <v>207</v>
      </c>
      <c r="H58" t="s">
        <v>363</v>
      </c>
      <c r="I58" t="s">
        <v>167</v>
      </c>
      <c r="J58" t="s">
        <v>178</v>
      </c>
      <c r="K58" t="s">
        <v>202</v>
      </c>
      <c r="L58">
        <v>63650000</v>
      </c>
      <c r="M58" t="s">
        <v>218</v>
      </c>
      <c r="N58" t="s">
        <v>364</v>
      </c>
      <c r="O58" t="s">
        <v>98</v>
      </c>
      <c r="P58" t="s">
        <v>210</v>
      </c>
      <c r="Q58" s="2">
        <v>44603.333333333336</v>
      </c>
      <c r="R58" s="2">
        <v>44659.708333333336</v>
      </c>
      <c r="S58" t="s">
        <v>365</v>
      </c>
      <c r="T58">
        <v>44812</v>
      </c>
      <c r="U58" s="12" t="s">
        <v>366</v>
      </c>
      <c r="V58">
        <v>163</v>
      </c>
    </row>
    <row r="59" spans="1:22" x14ac:dyDescent="0.25">
      <c r="A59" t="s">
        <v>199</v>
      </c>
      <c r="B59">
        <v>2064</v>
      </c>
      <c r="C59" t="s">
        <v>4</v>
      </c>
      <c r="D59" s="1">
        <v>44433.776562500003</v>
      </c>
      <c r="E59" t="s">
        <v>24</v>
      </c>
      <c r="F59" t="s">
        <v>149</v>
      </c>
      <c r="G59" t="s">
        <v>207</v>
      </c>
      <c r="H59" t="s">
        <v>367</v>
      </c>
      <c r="I59" t="s">
        <v>166</v>
      </c>
      <c r="J59" t="s">
        <v>178</v>
      </c>
      <c r="K59" t="s">
        <v>202</v>
      </c>
      <c r="L59">
        <v>1500000</v>
      </c>
      <c r="M59" t="s">
        <v>218</v>
      </c>
      <c r="N59" t="s">
        <v>368</v>
      </c>
      <c r="O59" t="s">
        <v>98</v>
      </c>
      <c r="P59" t="s">
        <v>210</v>
      </c>
      <c r="Q59" s="2">
        <v>44433.291666666664</v>
      </c>
      <c r="R59" s="2">
        <v>44505.999305555553</v>
      </c>
      <c r="S59" t="s">
        <v>369</v>
      </c>
      <c r="T59">
        <v>44593</v>
      </c>
      <c r="U59" s="12" t="s">
        <v>370</v>
      </c>
      <c r="V59">
        <v>168</v>
      </c>
    </row>
    <row r="60" spans="1:22" x14ac:dyDescent="0.25">
      <c r="A60" t="s">
        <v>199</v>
      </c>
      <c r="B60">
        <v>8324</v>
      </c>
      <c r="C60" t="s">
        <v>4</v>
      </c>
      <c r="D60" s="1">
        <v>44564.74962962963</v>
      </c>
      <c r="E60" t="s">
        <v>64</v>
      </c>
      <c r="F60" t="s">
        <v>149</v>
      </c>
      <c r="G60" t="s">
        <v>207</v>
      </c>
      <c r="H60" t="s">
        <v>274</v>
      </c>
      <c r="I60" t="s">
        <v>157</v>
      </c>
      <c r="J60" t="s">
        <v>178</v>
      </c>
      <c r="K60" t="s">
        <v>202</v>
      </c>
      <c r="L60">
        <v>2000000</v>
      </c>
      <c r="M60" t="s">
        <v>218</v>
      </c>
      <c r="N60" t="s">
        <v>218</v>
      </c>
      <c r="O60" t="s">
        <v>97</v>
      </c>
      <c r="P60" t="s">
        <v>210</v>
      </c>
      <c r="Q60" s="2">
        <v>44564.791666666664</v>
      </c>
      <c r="R60" s="2">
        <v>44594.583333333336</v>
      </c>
      <c r="S60" t="s">
        <v>346</v>
      </c>
      <c r="T60">
        <v>44621</v>
      </c>
      <c r="U60" s="12" t="s">
        <v>371</v>
      </c>
      <c r="V60">
        <v>17</v>
      </c>
    </row>
    <row r="61" spans="1:22" x14ac:dyDescent="0.25">
      <c r="A61" t="s">
        <v>199</v>
      </c>
      <c r="B61">
        <v>7712</v>
      </c>
      <c r="C61" t="s">
        <v>4</v>
      </c>
      <c r="D61" s="1">
        <v>44622.937673611108</v>
      </c>
      <c r="E61" t="s">
        <v>17</v>
      </c>
      <c r="F61" t="s">
        <v>149</v>
      </c>
      <c r="G61" t="s">
        <v>207</v>
      </c>
      <c r="H61" t="s">
        <v>246</v>
      </c>
      <c r="I61" t="s">
        <v>169</v>
      </c>
      <c r="J61" t="s">
        <v>178</v>
      </c>
      <c r="K61">
        <v>0.3</v>
      </c>
      <c r="L61">
        <v>19500000</v>
      </c>
      <c r="M61" t="s">
        <v>218</v>
      </c>
      <c r="N61" t="s">
        <v>218</v>
      </c>
      <c r="O61" t="s">
        <v>97</v>
      </c>
      <c r="P61" t="s">
        <v>210</v>
      </c>
      <c r="Q61" s="2">
        <v>44522.333333333336</v>
      </c>
      <c r="R61" s="2">
        <v>44568</v>
      </c>
      <c r="S61" t="s">
        <v>247</v>
      </c>
      <c r="T61">
        <v>44614</v>
      </c>
      <c r="U61" s="12" t="s">
        <v>372</v>
      </c>
      <c r="V61">
        <v>18</v>
      </c>
    </row>
    <row r="62" spans="1:22" x14ac:dyDescent="0.25">
      <c r="A62" t="s">
        <v>199</v>
      </c>
      <c r="B62">
        <v>9104</v>
      </c>
      <c r="C62" t="s">
        <v>4</v>
      </c>
      <c r="D62" s="1">
        <v>44608.769942129627</v>
      </c>
      <c r="E62" t="s">
        <v>33</v>
      </c>
      <c r="F62" t="s">
        <v>149</v>
      </c>
      <c r="G62" t="s">
        <v>207</v>
      </c>
      <c r="H62" t="s">
        <v>373</v>
      </c>
      <c r="I62" t="s">
        <v>169</v>
      </c>
      <c r="J62" t="s">
        <v>175</v>
      </c>
      <c r="K62">
        <v>0.5</v>
      </c>
      <c r="L62">
        <v>1500000</v>
      </c>
      <c r="M62" t="s">
        <v>218</v>
      </c>
      <c r="N62" t="s">
        <v>374</v>
      </c>
      <c r="O62" t="s">
        <v>98</v>
      </c>
      <c r="P62" t="s">
        <v>210</v>
      </c>
      <c r="Q62" s="2">
        <v>44608.75</v>
      </c>
      <c r="R62" s="2">
        <v>44685.499305555553</v>
      </c>
      <c r="S62" t="s">
        <v>375</v>
      </c>
      <c r="T62">
        <v>44774</v>
      </c>
      <c r="U62" s="12" t="s">
        <v>376</v>
      </c>
      <c r="V62">
        <v>180</v>
      </c>
    </row>
    <row r="63" spans="1:22" x14ac:dyDescent="0.25">
      <c r="A63" t="s">
        <v>199</v>
      </c>
      <c r="B63">
        <v>7039</v>
      </c>
      <c r="C63" t="s">
        <v>4</v>
      </c>
      <c r="D63" s="1">
        <v>44622.937291666669</v>
      </c>
      <c r="E63" t="s">
        <v>17</v>
      </c>
      <c r="F63" t="s">
        <v>149</v>
      </c>
      <c r="G63" t="s">
        <v>207</v>
      </c>
      <c r="H63" t="s">
        <v>246</v>
      </c>
      <c r="I63" t="s">
        <v>169</v>
      </c>
      <c r="J63" t="s">
        <v>178</v>
      </c>
      <c r="K63">
        <v>0.05</v>
      </c>
      <c r="L63">
        <v>6815000</v>
      </c>
      <c r="M63" t="s">
        <v>218</v>
      </c>
      <c r="N63" t="s">
        <v>218</v>
      </c>
      <c r="O63" t="s">
        <v>97</v>
      </c>
      <c r="P63" t="s">
        <v>210</v>
      </c>
      <c r="Q63" s="2">
        <v>44470.291666666664</v>
      </c>
      <c r="R63" s="2">
        <v>44532.708333333336</v>
      </c>
      <c r="S63" t="s">
        <v>247</v>
      </c>
      <c r="T63">
        <v>44562</v>
      </c>
      <c r="U63" s="12" t="s">
        <v>377</v>
      </c>
      <c r="V63">
        <v>19</v>
      </c>
    </row>
    <row r="64" spans="1:22" x14ac:dyDescent="0.25">
      <c r="A64" t="s">
        <v>199</v>
      </c>
      <c r="B64">
        <v>9674</v>
      </c>
      <c r="C64" t="s">
        <v>4</v>
      </c>
      <c r="D64" s="1">
        <v>44638.882604166669</v>
      </c>
      <c r="E64" t="s">
        <v>58</v>
      </c>
      <c r="F64" t="s">
        <v>149</v>
      </c>
      <c r="G64" t="s">
        <v>200</v>
      </c>
      <c r="H64" t="s">
        <v>378</v>
      </c>
      <c r="I64" t="s">
        <v>169</v>
      </c>
      <c r="J64" t="s">
        <v>178</v>
      </c>
      <c r="K64" t="s">
        <v>202</v>
      </c>
      <c r="L64">
        <v>6795000</v>
      </c>
      <c r="M64" t="s">
        <v>218</v>
      </c>
      <c r="N64" t="s">
        <v>218</v>
      </c>
      <c r="O64" t="s">
        <v>97</v>
      </c>
      <c r="P64" t="s">
        <v>204</v>
      </c>
      <c r="Q64" s="2">
        <v>44648.625</v>
      </c>
      <c r="R64" s="2">
        <v>44687.5</v>
      </c>
      <c r="S64" t="s">
        <v>379</v>
      </c>
      <c r="T64">
        <v>44896</v>
      </c>
      <c r="U64" s="12" t="s">
        <v>377</v>
      </c>
      <c r="V64">
        <v>19</v>
      </c>
    </row>
    <row r="65" spans="1:22" x14ac:dyDescent="0.25">
      <c r="A65" t="s">
        <v>199</v>
      </c>
      <c r="B65">
        <v>6640</v>
      </c>
      <c r="C65" t="s">
        <v>4</v>
      </c>
      <c r="D65" s="1">
        <v>44659.828148148146</v>
      </c>
      <c r="E65" t="s">
        <v>36</v>
      </c>
      <c r="F65" t="s">
        <v>149</v>
      </c>
      <c r="G65" t="s">
        <v>207</v>
      </c>
      <c r="H65" t="s">
        <v>319</v>
      </c>
      <c r="I65" t="s">
        <v>168</v>
      </c>
      <c r="J65" t="s">
        <v>175</v>
      </c>
      <c r="K65">
        <v>1</v>
      </c>
      <c r="L65">
        <v>12634701</v>
      </c>
      <c r="M65" t="s">
        <v>218</v>
      </c>
      <c r="N65" t="s">
        <v>218</v>
      </c>
      <c r="O65" t="s">
        <v>97</v>
      </c>
      <c r="P65" t="s">
        <v>204</v>
      </c>
      <c r="Q65" s="2">
        <v>44426.291666666664</v>
      </c>
      <c r="R65" s="2">
        <v>44498</v>
      </c>
      <c r="S65" t="s">
        <v>277</v>
      </c>
      <c r="T65">
        <v>44531</v>
      </c>
      <c r="U65" s="12" t="s">
        <v>377</v>
      </c>
      <c r="V65">
        <v>19</v>
      </c>
    </row>
    <row r="66" spans="1:22" x14ac:dyDescent="0.25">
      <c r="A66" t="s">
        <v>199</v>
      </c>
      <c r="B66">
        <v>10427</v>
      </c>
      <c r="C66" t="s">
        <v>4</v>
      </c>
      <c r="D66" s="1">
        <v>44707.890925925924</v>
      </c>
      <c r="E66" t="s">
        <v>30</v>
      </c>
      <c r="F66" t="s">
        <v>149</v>
      </c>
      <c r="G66" t="s">
        <v>200</v>
      </c>
      <c r="H66" t="s">
        <v>333</v>
      </c>
      <c r="I66" t="s">
        <v>169</v>
      </c>
      <c r="J66" t="s">
        <v>178</v>
      </c>
      <c r="K66">
        <v>0.25</v>
      </c>
      <c r="L66">
        <v>65417876</v>
      </c>
      <c r="M66" t="s">
        <v>218</v>
      </c>
      <c r="N66" t="s">
        <v>218</v>
      </c>
      <c r="O66" t="s">
        <v>97</v>
      </c>
      <c r="P66" t="s">
        <v>177</v>
      </c>
      <c r="Q66" s="2">
        <v>44315.291666666664</v>
      </c>
      <c r="R66" s="2">
        <v>44449</v>
      </c>
      <c r="S66" t="s">
        <v>254</v>
      </c>
      <c r="T66">
        <v>44516</v>
      </c>
      <c r="U66" s="12" t="s">
        <v>377</v>
      </c>
      <c r="V66">
        <v>19</v>
      </c>
    </row>
    <row r="67" spans="1:22" x14ac:dyDescent="0.25">
      <c r="A67" t="s">
        <v>199</v>
      </c>
      <c r="B67">
        <v>9785</v>
      </c>
      <c r="C67" t="s">
        <v>4</v>
      </c>
      <c r="D67" s="1">
        <v>44652.770798611113</v>
      </c>
      <c r="E67" t="s">
        <v>48</v>
      </c>
      <c r="F67" t="s">
        <v>149</v>
      </c>
      <c r="G67" t="s">
        <v>200</v>
      </c>
      <c r="H67" t="s">
        <v>380</v>
      </c>
      <c r="I67" t="s">
        <v>161</v>
      </c>
      <c r="J67" t="s">
        <v>176</v>
      </c>
      <c r="K67" t="s">
        <v>202</v>
      </c>
      <c r="L67">
        <v>1200000</v>
      </c>
      <c r="M67" t="s">
        <v>209</v>
      </c>
      <c r="N67">
        <v>1200000</v>
      </c>
      <c r="O67" t="s">
        <v>99</v>
      </c>
      <c r="P67" t="s">
        <v>177</v>
      </c>
      <c r="Q67" s="2">
        <v>44648.291666666664</v>
      </c>
      <c r="R67" s="2">
        <v>44676.625</v>
      </c>
      <c r="S67" t="s">
        <v>381</v>
      </c>
      <c r="T67">
        <v>44713</v>
      </c>
      <c r="U67" s="12" t="s">
        <v>382</v>
      </c>
      <c r="V67">
        <v>2</v>
      </c>
    </row>
    <row r="68" spans="1:22" x14ac:dyDescent="0.25">
      <c r="A68" t="s">
        <v>199</v>
      </c>
      <c r="B68">
        <v>7012</v>
      </c>
      <c r="C68" t="s">
        <v>4</v>
      </c>
      <c r="D68" s="1">
        <v>44469.987974537034</v>
      </c>
      <c r="E68" t="s">
        <v>16</v>
      </c>
      <c r="F68" t="s">
        <v>149</v>
      </c>
      <c r="G68" t="s">
        <v>207</v>
      </c>
      <c r="H68" t="s">
        <v>383</v>
      </c>
      <c r="I68" t="s">
        <v>167</v>
      </c>
      <c r="J68" t="s">
        <v>178</v>
      </c>
      <c r="K68" t="s">
        <v>202</v>
      </c>
      <c r="L68">
        <v>3000000</v>
      </c>
      <c r="M68" t="s">
        <v>209</v>
      </c>
      <c r="N68">
        <v>3000000</v>
      </c>
      <c r="O68" t="s">
        <v>99</v>
      </c>
      <c r="P68" t="s">
        <v>210</v>
      </c>
      <c r="Q68" s="2">
        <v>44470.791666666664</v>
      </c>
      <c r="R68" s="2">
        <v>44531.708333333336</v>
      </c>
      <c r="S68" t="s">
        <v>384</v>
      </c>
      <c r="T68">
        <v>44592</v>
      </c>
      <c r="U68" s="12" t="s">
        <v>382</v>
      </c>
      <c r="V68">
        <v>2</v>
      </c>
    </row>
    <row r="69" spans="1:22" x14ac:dyDescent="0.25">
      <c r="A69" t="s">
        <v>199</v>
      </c>
      <c r="B69">
        <v>8843</v>
      </c>
      <c r="C69" t="s">
        <v>4</v>
      </c>
      <c r="D69" s="1">
        <v>44595.742222222223</v>
      </c>
      <c r="E69" t="s">
        <v>19</v>
      </c>
      <c r="F69" t="s">
        <v>149</v>
      </c>
      <c r="G69" t="s">
        <v>207</v>
      </c>
      <c r="H69" t="s">
        <v>354</v>
      </c>
      <c r="I69" t="s">
        <v>155</v>
      </c>
      <c r="J69" t="s">
        <v>178</v>
      </c>
      <c r="K69" t="s">
        <v>202</v>
      </c>
      <c r="L69">
        <v>3144000</v>
      </c>
      <c r="M69" t="s">
        <v>209</v>
      </c>
      <c r="N69">
        <v>3144000</v>
      </c>
      <c r="O69" t="s">
        <v>99</v>
      </c>
      <c r="P69" t="s">
        <v>210</v>
      </c>
      <c r="Q69" s="2">
        <v>44595.333333333336</v>
      </c>
      <c r="R69" s="2">
        <v>44624.708333333336</v>
      </c>
      <c r="S69" t="s">
        <v>385</v>
      </c>
      <c r="T69">
        <v>44634</v>
      </c>
      <c r="U69" s="12" t="s">
        <v>382</v>
      </c>
      <c r="V69">
        <v>2</v>
      </c>
    </row>
    <row r="70" spans="1:22" x14ac:dyDescent="0.25">
      <c r="A70" t="s">
        <v>199</v>
      </c>
      <c r="B70">
        <v>9839</v>
      </c>
      <c r="C70" t="s">
        <v>4</v>
      </c>
      <c r="D70" s="1">
        <v>44655.861886574072</v>
      </c>
      <c r="E70" t="s">
        <v>19</v>
      </c>
      <c r="F70" t="s">
        <v>149</v>
      </c>
      <c r="G70" t="s">
        <v>207</v>
      </c>
      <c r="H70" t="s">
        <v>386</v>
      </c>
      <c r="I70" t="s">
        <v>168</v>
      </c>
      <c r="J70" t="s">
        <v>178</v>
      </c>
      <c r="K70" t="s">
        <v>202</v>
      </c>
      <c r="L70">
        <v>6400000</v>
      </c>
      <c r="M70" t="s">
        <v>209</v>
      </c>
      <c r="N70">
        <v>6399998</v>
      </c>
      <c r="O70" t="s">
        <v>99</v>
      </c>
      <c r="P70" t="s">
        <v>230</v>
      </c>
      <c r="Q70" s="2">
        <v>44655.875</v>
      </c>
      <c r="R70" s="2">
        <v>44679.5</v>
      </c>
      <c r="S70" t="s">
        <v>387</v>
      </c>
      <c r="T70">
        <v>44693</v>
      </c>
      <c r="U70" s="12" t="s">
        <v>382</v>
      </c>
      <c r="V70">
        <v>2</v>
      </c>
    </row>
    <row r="71" spans="1:22" x14ac:dyDescent="0.25">
      <c r="A71" t="s">
        <v>199</v>
      </c>
      <c r="B71">
        <v>8696</v>
      </c>
      <c r="C71" t="s">
        <v>4</v>
      </c>
      <c r="D71" s="1">
        <v>44588.710821759261</v>
      </c>
      <c r="E71" t="s">
        <v>51</v>
      </c>
      <c r="F71" t="s">
        <v>149</v>
      </c>
      <c r="G71" t="s">
        <v>207</v>
      </c>
      <c r="H71" t="s">
        <v>388</v>
      </c>
      <c r="I71" t="s">
        <v>171</v>
      </c>
      <c r="J71" t="s">
        <v>175</v>
      </c>
      <c r="K71" t="s">
        <v>202</v>
      </c>
      <c r="L71">
        <v>400000</v>
      </c>
      <c r="M71" t="s">
        <v>218</v>
      </c>
      <c r="N71" t="s">
        <v>226</v>
      </c>
      <c r="O71" t="s">
        <v>98</v>
      </c>
      <c r="P71" t="s">
        <v>210</v>
      </c>
      <c r="Q71" s="2">
        <v>44587.666666666664</v>
      </c>
      <c r="R71" s="2">
        <v>44643.708333333336</v>
      </c>
      <c r="S71" t="s">
        <v>389</v>
      </c>
      <c r="T71">
        <v>44680</v>
      </c>
      <c r="U71" s="12" t="s">
        <v>382</v>
      </c>
      <c r="V71">
        <v>2</v>
      </c>
    </row>
    <row r="72" spans="1:22" x14ac:dyDescent="0.25">
      <c r="A72" t="s">
        <v>199</v>
      </c>
      <c r="B72">
        <v>6802</v>
      </c>
      <c r="C72" t="s">
        <v>4</v>
      </c>
      <c r="D72" s="1">
        <v>44441.719004629631</v>
      </c>
      <c r="E72" t="s">
        <v>41</v>
      </c>
      <c r="F72" t="s">
        <v>149</v>
      </c>
      <c r="G72" t="s">
        <v>200</v>
      </c>
      <c r="H72" t="s">
        <v>212</v>
      </c>
      <c r="I72" t="s">
        <v>168</v>
      </c>
      <c r="J72" t="s">
        <v>178</v>
      </c>
      <c r="K72" t="s">
        <v>202</v>
      </c>
      <c r="L72">
        <v>605000</v>
      </c>
      <c r="M72" t="s">
        <v>209</v>
      </c>
      <c r="N72" t="s">
        <v>390</v>
      </c>
      <c r="O72" t="s">
        <v>98</v>
      </c>
      <c r="P72" t="s">
        <v>210</v>
      </c>
      <c r="Q72" s="2">
        <v>44417.291666666664</v>
      </c>
      <c r="R72" s="2">
        <v>44475.708333333336</v>
      </c>
      <c r="S72" t="s">
        <v>391</v>
      </c>
      <c r="T72">
        <v>44529</v>
      </c>
      <c r="U72" s="12" t="s">
        <v>382</v>
      </c>
      <c r="V72">
        <v>2</v>
      </c>
    </row>
    <row r="73" spans="1:22" x14ac:dyDescent="0.25">
      <c r="A73" t="s">
        <v>199</v>
      </c>
      <c r="B73">
        <v>6646</v>
      </c>
      <c r="C73" t="s">
        <v>4</v>
      </c>
      <c r="D73" s="1">
        <v>44426.827731481484</v>
      </c>
      <c r="E73" t="s">
        <v>15</v>
      </c>
      <c r="F73" t="s">
        <v>149</v>
      </c>
      <c r="G73" t="s">
        <v>207</v>
      </c>
      <c r="H73" t="s">
        <v>392</v>
      </c>
      <c r="I73" t="s">
        <v>157</v>
      </c>
      <c r="J73" t="s">
        <v>178</v>
      </c>
      <c r="K73" t="s">
        <v>202</v>
      </c>
      <c r="L73">
        <v>200000</v>
      </c>
      <c r="M73" t="s">
        <v>218</v>
      </c>
      <c r="N73" t="s">
        <v>218</v>
      </c>
      <c r="O73" t="s">
        <v>97</v>
      </c>
      <c r="P73" t="s">
        <v>210</v>
      </c>
      <c r="Q73" s="2">
        <v>44426.291666666664</v>
      </c>
      <c r="R73" s="2">
        <v>44440</v>
      </c>
      <c r="S73" t="s">
        <v>220</v>
      </c>
      <c r="T73">
        <v>44484</v>
      </c>
      <c r="U73" s="12" t="s">
        <v>382</v>
      </c>
      <c r="V73">
        <v>2</v>
      </c>
    </row>
    <row r="74" spans="1:22" x14ac:dyDescent="0.25">
      <c r="A74" t="s">
        <v>199</v>
      </c>
      <c r="B74">
        <v>8126</v>
      </c>
      <c r="C74" t="s">
        <v>4</v>
      </c>
      <c r="D74" s="1">
        <v>44610.072939814818</v>
      </c>
      <c r="E74" t="s">
        <v>17</v>
      </c>
      <c r="F74" t="s">
        <v>149</v>
      </c>
      <c r="G74" t="s">
        <v>207</v>
      </c>
      <c r="H74" t="s">
        <v>246</v>
      </c>
      <c r="I74" t="s">
        <v>157</v>
      </c>
      <c r="J74" t="s">
        <v>178</v>
      </c>
      <c r="K74">
        <v>0.2</v>
      </c>
      <c r="L74">
        <v>2000000</v>
      </c>
      <c r="M74" t="s">
        <v>218</v>
      </c>
      <c r="N74" t="s">
        <v>218</v>
      </c>
      <c r="O74" t="s">
        <v>97</v>
      </c>
      <c r="P74" t="s">
        <v>210</v>
      </c>
      <c r="Q74" s="2">
        <v>44544.333333333336</v>
      </c>
      <c r="R74" s="2">
        <v>44628.999305555553</v>
      </c>
      <c r="S74" t="s">
        <v>247</v>
      </c>
      <c r="T74" t="s">
        <v>393</v>
      </c>
      <c r="U74" s="12" t="s">
        <v>382</v>
      </c>
      <c r="V74">
        <v>2</v>
      </c>
    </row>
    <row r="75" spans="1:22" x14ac:dyDescent="0.25">
      <c r="A75" t="s">
        <v>199</v>
      </c>
      <c r="B75">
        <v>9920</v>
      </c>
      <c r="C75" t="s">
        <v>4</v>
      </c>
      <c r="D75" s="1">
        <v>44692.930775462963</v>
      </c>
      <c r="E75" t="s">
        <v>29</v>
      </c>
      <c r="F75" t="s">
        <v>149</v>
      </c>
      <c r="G75" t="s">
        <v>207</v>
      </c>
      <c r="H75" t="s">
        <v>394</v>
      </c>
      <c r="I75" t="s">
        <v>167</v>
      </c>
      <c r="J75" t="s">
        <v>178</v>
      </c>
      <c r="K75" t="s">
        <v>202</v>
      </c>
      <c r="L75">
        <v>23370000</v>
      </c>
      <c r="M75" t="s">
        <v>218</v>
      </c>
      <c r="N75" t="s">
        <v>218</v>
      </c>
      <c r="O75" t="s">
        <v>97</v>
      </c>
      <c r="P75" t="s">
        <v>210</v>
      </c>
      <c r="Q75" s="2">
        <v>44659.291666666664</v>
      </c>
      <c r="R75" s="2">
        <v>44698.708333333336</v>
      </c>
      <c r="S75" t="s">
        <v>346</v>
      </c>
      <c r="T75">
        <v>44729</v>
      </c>
      <c r="U75" s="12" t="s">
        <v>382</v>
      </c>
      <c r="V75">
        <v>2</v>
      </c>
    </row>
    <row r="76" spans="1:22" x14ac:dyDescent="0.25">
      <c r="A76" t="s">
        <v>199</v>
      </c>
      <c r="B76">
        <v>8351</v>
      </c>
      <c r="C76" t="s">
        <v>4</v>
      </c>
      <c r="D76" s="1">
        <v>44565.072488425925</v>
      </c>
      <c r="E76" t="s">
        <v>35</v>
      </c>
      <c r="F76" t="s">
        <v>149</v>
      </c>
      <c r="G76" t="s">
        <v>207</v>
      </c>
      <c r="H76" t="s">
        <v>395</v>
      </c>
      <c r="I76" t="s">
        <v>164</v>
      </c>
      <c r="J76" t="s">
        <v>177</v>
      </c>
      <c r="K76" t="s">
        <v>202</v>
      </c>
      <c r="L76">
        <v>500000</v>
      </c>
      <c r="M76" t="s">
        <v>218</v>
      </c>
      <c r="N76" t="s">
        <v>218</v>
      </c>
      <c r="O76" t="s">
        <v>97</v>
      </c>
      <c r="P76" t="s">
        <v>230</v>
      </c>
      <c r="Q76" s="2">
        <v>44565.041666666664</v>
      </c>
      <c r="R76" s="2">
        <v>44614.708333333336</v>
      </c>
      <c r="S76" t="s">
        <v>396</v>
      </c>
      <c r="T76">
        <v>44652</v>
      </c>
      <c r="U76" s="12" t="s">
        <v>397</v>
      </c>
      <c r="V76">
        <v>20</v>
      </c>
    </row>
    <row r="77" spans="1:22" x14ac:dyDescent="0.25">
      <c r="A77" t="s">
        <v>199</v>
      </c>
      <c r="B77">
        <v>6337</v>
      </c>
      <c r="C77" t="s">
        <v>4</v>
      </c>
      <c r="D77" s="1">
        <v>44446.728958333333</v>
      </c>
      <c r="E77" t="s">
        <v>15</v>
      </c>
      <c r="F77" t="s">
        <v>149</v>
      </c>
      <c r="G77" t="s">
        <v>207</v>
      </c>
      <c r="H77" t="s">
        <v>398</v>
      </c>
      <c r="I77" t="s">
        <v>162</v>
      </c>
      <c r="J77" t="s">
        <v>175</v>
      </c>
      <c r="K77" t="s">
        <v>202</v>
      </c>
      <c r="L77">
        <v>22000000</v>
      </c>
      <c r="M77" t="s">
        <v>399</v>
      </c>
      <c r="N77" t="s">
        <v>218</v>
      </c>
      <c r="O77" t="s">
        <v>97</v>
      </c>
      <c r="P77" t="s">
        <v>204</v>
      </c>
      <c r="Q77" s="2">
        <v>44446.291666666664</v>
      </c>
      <c r="R77" s="2">
        <v>44477.708333333336</v>
      </c>
      <c r="S77" t="s">
        <v>400</v>
      </c>
      <c r="T77" t="s">
        <v>264</v>
      </c>
      <c r="U77" s="12" t="s">
        <v>401</v>
      </c>
      <c r="V77">
        <v>200</v>
      </c>
    </row>
    <row r="78" spans="1:22" x14ac:dyDescent="0.25">
      <c r="A78" t="s">
        <v>199</v>
      </c>
      <c r="B78">
        <v>8774</v>
      </c>
      <c r="C78" t="s">
        <v>4</v>
      </c>
      <c r="D78" s="1">
        <v>44615.001446759263</v>
      </c>
      <c r="E78" t="s">
        <v>52</v>
      </c>
      <c r="F78" t="s">
        <v>149</v>
      </c>
      <c r="G78" t="s">
        <v>200</v>
      </c>
      <c r="H78" t="s">
        <v>306</v>
      </c>
      <c r="I78" t="s">
        <v>171</v>
      </c>
      <c r="J78" t="s">
        <v>178</v>
      </c>
      <c r="K78" t="s">
        <v>202</v>
      </c>
      <c r="L78">
        <v>3500000</v>
      </c>
      <c r="M78" t="s">
        <v>402</v>
      </c>
      <c r="N78">
        <v>100000</v>
      </c>
      <c r="O78" t="s">
        <v>99</v>
      </c>
      <c r="P78" t="s">
        <v>204</v>
      </c>
      <c r="Q78" s="2">
        <v>44593.333333333336</v>
      </c>
      <c r="R78" s="2">
        <v>44627.708333333336</v>
      </c>
      <c r="S78" t="s">
        <v>403</v>
      </c>
      <c r="T78">
        <v>44680</v>
      </c>
      <c r="U78" s="12" t="s">
        <v>404</v>
      </c>
      <c r="V78">
        <v>21</v>
      </c>
    </row>
    <row r="79" spans="1:22" x14ac:dyDescent="0.25">
      <c r="A79" t="s">
        <v>199</v>
      </c>
      <c r="B79">
        <v>7111</v>
      </c>
      <c r="C79" t="s">
        <v>4</v>
      </c>
      <c r="D79" s="1">
        <v>44620.979525462964</v>
      </c>
      <c r="E79" t="s">
        <v>50</v>
      </c>
      <c r="F79" t="s">
        <v>149</v>
      </c>
      <c r="G79" t="s">
        <v>207</v>
      </c>
      <c r="H79" t="s">
        <v>405</v>
      </c>
      <c r="I79" t="s">
        <v>168</v>
      </c>
      <c r="J79" t="s">
        <v>178</v>
      </c>
      <c r="K79" t="s">
        <v>202</v>
      </c>
      <c r="L79">
        <v>2500000</v>
      </c>
      <c r="M79" t="s">
        <v>267</v>
      </c>
      <c r="N79">
        <v>250000</v>
      </c>
      <c r="O79" t="s">
        <v>99</v>
      </c>
      <c r="P79" t="s">
        <v>210</v>
      </c>
      <c r="Q79" s="2">
        <v>44480.291666666664</v>
      </c>
      <c r="R79" s="2">
        <v>44546.708333333336</v>
      </c>
      <c r="S79" t="s">
        <v>406</v>
      </c>
      <c r="T79">
        <v>44593</v>
      </c>
      <c r="U79" s="12" t="s">
        <v>407</v>
      </c>
      <c r="V79">
        <v>22</v>
      </c>
    </row>
    <row r="80" spans="1:22" x14ac:dyDescent="0.25">
      <c r="A80" t="s">
        <v>199</v>
      </c>
      <c r="B80">
        <v>8462</v>
      </c>
      <c r="C80" t="s">
        <v>4</v>
      </c>
      <c r="D80" s="1">
        <v>44629.059733796297</v>
      </c>
      <c r="E80" t="s">
        <v>15</v>
      </c>
      <c r="F80" t="s">
        <v>149</v>
      </c>
      <c r="G80" t="s">
        <v>207</v>
      </c>
      <c r="H80" t="s">
        <v>408</v>
      </c>
      <c r="I80" t="s">
        <v>168</v>
      </c>
      <c r="J80" t="s">
        <v>178</v>
      </c>
      <c r="K80" t="s">
        <v>202</v>
      </c>
      <c r="L80">
        <v>488000</v>
      </c>
      <c r="M80" t="s">
        <v>218</v>
      </c>
      <c r="N80" t="s">
        <v>409</v>
      </c>
      <c r="O80" t="s">
        <v>98</v>
      </c>
      <c r="P80" t="s">
        <v>210</v>
      </c>
      <c r="Q80" s="2">
        <v>44568.333333333336</v>
      </c>
      <c r="R80" s="2">
        <v>44589.208333333336</v>
      </c>
      <c r="S80" t="s">
        <v>410</v>
      </c>
      <c r="T80">
        <v>44652</v>
      </c>
      <c r="U80" s="12" t="s">
        <v>407</v>
      </c>
      <c r="V80">
        <v>22</v>
      </c>
    </row>
    <row r="81" spans="1:22" x14ac:dyDescent="0.25">
      <c r="A81" t="s">
        <v>199</v>
      </c>
      <c r="B81">
        <v>6769</v>
      </c>
      <c r="C81" t="s">
        <v>4</v>
      </c>
      <c r="D81" s="1">
        <v>44620.991412037038</v>
      </c>
      <c r="E81" t="s">
        <v>17</v>
      </c>
      <c r="F81" t="s">
        <v>149</v>
      </c>
      <c r="G81" t="s">
        <v>207</v>
      </c>
      <c r="H81" t="s">
        <v>246</v>
      </c>
      <c r="I81" t="s">
        <v>153</v>
      </c>
      <c r="J81" t="s">
        <v>178</v>
      </c>
      <c r="K81">
        <v>0.5</v>
      </c>
      <c r="L81">
        <v>6000000</v>
      </c>
      <c r="M81" t="s">
        <v>218</v>
      </c>
      <c r="N81" t="s">
        <v>218</v>
      </c>
      <c r="O81" t="s">
        <v>97</v>
      </c>
      <c r="P81" t="s">
        <v>210</v>
      </c>
      <c r="Q81" s="2">
        <v>44440.291666666664</v>
      </c>
      <c r="R81" s="2">
        <v>44498.708333333336</v>
      </c>
      <c r="S81" t="s">
        <v>247</v>
      </c>
      <c r="T81">
        <v>44582</v>
      </c>
      <c r="U81" s="12" t="s">
        <v>407</v>
      </c>
      <c r="V81">
        <v>22</v>
      </c>
    </row>
    <row r="82" spans="1:22" x14ac:dyDescent="0.25">
      <c r="A82" t="s">
        <v>199</v>
      </c>
      <c r="B82">
        <v>7144</v>
      </c>
      <c r="C82" t="s">
        <v>4</v>
      </c>
      <c r="D82" s="1">
        <v>44531.681342592594</v>
      </c>
      <c r="E82" t="s">
        <v>15</v>
      </c>
      <c r="F82" t="s">
        <v>149</v>
      </c>
      <c r="G82" t="s">
        <v>207</v>
      </c>
      <c r="H82" t="s">
        <v>411</v>
      </c>
      <c r="I82" t="s">
        <v>166</v>
      </c>
      <c r="J82" t="s">
        <v>177</v>
      </c>
      <c r="K82" t="s">
        <v>202</v>
      </c>
      <c r="L82">
        <v>2500000</v>
      </c>
      <c r="M82" t="s">
        <v>218</v>
      </c>
      <c r="N82" t="s">
        <v>218</v>
      </c>
      <c r="O82" t="s">
        <v>97</v>
      </c>
      <c r="P82" t="s">
        <v>210</v>
      </c>
      <c r="Q82" s="2">
        <v>44531.333333333336</v>
      </c>
      <c r="R82" s="2">
        <v>44592</v>
      </c>
      <c r="S82" t="s">
        <v>412</v>
      </c>
      <c r="T82" t="s">
        <v>413</v>
      </c>
      <c r="U82" s="12" t="s">
        <v>414</v>
      </c>
      <c r="V82">
        <v>23</v>
      </c>
    </row>
    <row r="83" spans="1:22" x14ac:dyDescent="0.25">
      <c r="A83" t="s">
        <v>199</v>
      </c>
      <c r="B83">
        <v>8366</v>
      </c>
      <c r="C83" t="s">
        <v>4</v>
      </c>
      <c r="D83" s="1">
        <v>44565.087858796294</v>
      </c>
      <c r="E83" t="s">
        <v>35</v>
      </c>
      <c r="F83" t="s">
        <v>149</v>
      </c>
      <c r="G83" t="s">
        <v>207</v>
      </c>
      <c r="H83" t="s">
        <v>395</v>
      </c>
      <c r="I83" t="s">
        <v>164</v>
      </c>
      <c r="J83" t="s">
        <v>178</v>
      </c>
      <c r="K83" t="s">
        <v>202</v>
      </c>
      <c r="L83">
        <v>12000</v>
      </c>
      <c r="M83" t="s">
        <v>218</v>
      </c>
      <c r="N83" t="s">
        <v>218</v>
      </c>
      <c r="O83" t="s">
        <v>97</v>
      </c>
      <c r="P83" t="s">
        <v>230</v>
      </c>
      <c r="Q83" s="2">
        <v>44564.333333333336</v>
      </c>
      <c r="R83" s="2">
        <v>44614.708333333336</v>
      </c>
      <c r="S83" t="s">
        <v>396</v>
      </c>
      <c r="T83">
        <v>44652</v>
      </c>
      <c r="U83" s="12" t="s">
        <v>414</v>
      </c>
      <c r="V83">
        <v>23</v>
      </c>
    </row>
    <row r="84" spans="1:22" x14ac:dyDescent="0.25">
      <c r="A84" t="s">
        <v>199</v>
      </c>
      <c r="B84">
        <v>7574</v>
      </c>
      <c r="C84" t="s">
        <v>4</v>
      </c>
      <c r="D84" s="1">
        <v>44621.707962962966</v>
      </c>
      <c r="E84" t="s">
        <v>43</v>
      </c>
      <c r="F84" t="s">
        <v>149</v>
      </c>
      <c r="G84" t="s">
        <v>200</v>
      </c>
      <c r="H84" t="s">
        <v>337</v>
      </c>
      <c r="I84" t="s">
        <v>172</v>
      </c>
      <c r="J84" t="s">
        <v>178</v>
      </c>
      <c r="K84" t="s">
        <v>202</v>
      </c>
      <c r="L84">
        <v>1250000</v>
      </c>
      <c r="M84" t="s">
        <v>218</v>
      </c>
      <c r="N84" t="s">
        <v>218</v>
      </c>
      <c r="O84" t="s">
        <v>97</v>
      </c>
      <c r="P84" t="s">
        <v>210</v>
      </c>
      <c r="Q84" s="2">
        <v>44621.333333333336</v>
      </c>
      <c r="R84" s="2">
        <v>44656.499305555553</v>
      </c>
      <c r="S84" t="s">
        <v>415</v>
      </c>
      <c r="T84">
        <v>44774</v>
      </c>
      <c r="U84" s="12" t="s">
        <v>414</v>
      </c>
      <c r="V84">
        <v>23</v>
      </c>
    </row>
    <row r="85" spans="1:22" x14ac:dyDescent="0.25">
      <c r="A85" t="s">
        <v>199</v>
      </c>
      <c r="B85">
        <v>9845</v>
      </c>
      <c r="C85" t="s">
        <v>4</v>
      </c>
      <c r="D85" s="1">
        <v>44670.865173611113</v>
      </c>
      <c r="E85" t="s">
        <v>36</v>
      </c>
      <c r="F85" t="s">
        <v>149</v>
      </c>
      <c r="G85" t="s">
        <v>207</v>
      </c>
      <c r="H85" t="s">
        <v>319</v>
      </c>
      <c r="I85" t="s">
        <v>169</v>
      </c>
      <c r="J85" t="s">
        <v>178</v>
      </c>
      <c r="K85">
        <v>0.5</v>
      </c>
      <c r="L85">
        <v>57000000</v>
      </c>
      <c r="M85" t="s">
        <v>218</v>
      </c>
      <c r="N85" t="s">
        <v>218</v>
      </c>
      <c r="O85" t="s">
        <v>97</v>
      </c>
      <c r="P85" t="s">
        <v>230</v>
      </c>
      <c r="Q85" s="2">
        <v>44656.291666666664</v>
      </c>
      <c r="R85" s="2">
        <v>44706.666666666664</v>
      </c>
      <c r="S85" t="s">
        <v>416</v>
      </c>
      <c r="T85">
        <v>44805</v>
      </c>
      <c r="U85" s="12" t="s">
        <v>414</v>
      </c>
      <c r="V85">
        <v>23</v>
      </c>
    </row>
    <row r="86" spans="1:22" x14ac:dyDescent="0.25">
      <c r="A86" t="s">
        <v>199</v>
      </c>
      <c r="B86">
        <v>6418</v>
      </c>
      <c r="C86" t="s">
        <v>4</v>
      </c>
      <c r="D86" s="1">
        <v>44448.950266203705</v>
      </c>
      <c r="E86" t="s">
        <v>40</v>
      </c>
      <c r="F86" t="s">
        <v>149</v>
      </c>
      <c r="G86" t="s">
        <v>207</v>
      </c>
      <c r="H86" t="s">
        <v>350</v>
      </c>
      <c r="I86" t="s">
        <v>157</v>
      </c>
      <c r="J86" t="s">
        <v>178</v>
      </c>
      <c r="K86" t="s">
        <v>202</v>
      </c>
      <c r="L86">
        <v>3750000</v>
      </c>
      <c r="M86" t="s">
        <v>417</v>
      </c>
      <c r="N86" t="s">
        <v>418</v>
      </c>
      <c r="O86" t="s">
        <v>98</v>
      </c>
      <c r="P86" t="s">
        <v>210</v>
      </c>
      <c r="Q86" s="2">
        <v>44448.291666666664</v>
      </c>
      <c r="R86" s="2">
        <v>44539.208333333336</v>
      </c>
      <c r="S86" t="s">
        <v>419</v>
      </c>
      <c r="T86">
        <v>44649</v>
      </c>
      <c r="U86" s="12" t="s">
        <v>420</v>
      </c>
      <c r="V86">
        <v>24</v>
      </c>
    </row>
    <row r="87" spans="1:22" x14ac:dyDescent="0.25">
      <c r="A87" t="s">
        <v>199</v>
      </c>
      <c r="B87">
        <v>7003</v>
      </c>
      <c r="C87" t="s">
        <v>4</v>
      </c>
      <c r="D87" s="1">
        <v>44473.763518518521</v>
      </c>
      <c r="E87" t="s">
        <v>50</v>
      </c>
      <c r="F87" t="s">
        <v>149</v>
      </c>
      <c r="G87" t="s">
        <v>207</v>
      </c>
      <c r="H87" t="s">
        <v>319</v>
      </c>
      <c r="I87" t="s">
        <v>171</v>
      </c>
      <c r="J87" t="s">
        <v>178</v>
      </c>
      <c r="K87" t="s">
        <v>202</v>
      </c>
      <c r="L87">
        <v>35000000</v>
      </c>
      <c r="M87" t="s">
        <v>218</v>
      </c>
      <c r="N87" t="s">
        <v>218</v>
      </c>
      <c r="O87" t="s">
        <v>97</v>
      </c>
      <c r="P87" t="s">
        <v>230</v>
      </c>
      <c r="Q87" s="2">
        <v>44473.291666666664</v>
      </c>
      <c r="R87" s="2">
        <v>44543.999305555553</v>
      </c>
      <c r="S87" t="s">
        <v>421</v>
      </c>
      <c r="T87">
        <v>44562</v>
      </c>
      <c r="U87" s="12" t="s">
        <v>420</v>
      </c>
      <c r="V87">
        <v>24</v>
      </c>
    </row>
    <row r="88" spans="1:22" x14ac:dyDescent="0.25">
      <c r="A88" t="s">
        <v>199</v>
      </c>
      <c r="B88">
        <v>7829</v>
      </c>
      <c r="C88" t="s">
        <v>4</v>
      </c>
      <c r="D88" s="1">
        <v>44532.811388888891</v>
      </c>
      <c r="E88" t="s">
        <v>33</v>
      </c>
      <c r="F88" t="s">
        <v>149</v>
      </c>
      <c r="G88" t="s">
        <v>207</v>
      </c>
      <c r="H88" t="s">
        <v>422</v>
      </c>
      <c r="I88" t="s">
        <v>169</v>
      </c>
      <c r="J88" t="s">
        <v>178</v>
      </c>
      <c r="K88" t="s">
        <v>202</v>
      </c>
      <c r="L88">
        <v>120000000</v>
      </c>
      <c r="M88" t="s">
        <v>218</v>
      </c>
      <c r="N88" t="s">
        <v>218</v>
      </c>
      <c r="O88" t="s">
        <v>97</v>
      </c>
      <c r="P88" t="s">
        <v>204</v>
      </c>
      <c r="Q88" s="2">
        <v>44538.583333333336</v>
      </c>
      <c r="R88" s="2">
        <v>44601.625</v>
      </c>
      <c r="S88">
        <v>46096</v>
      </c>
      <c r="T88">
        <v>44713</v>
      </c>
      <c r="U88" s="12" t="s">
        <v>423</v>
      </c>
      <c r="V88">
        <v>240</v>
      </c>
    </row>
    <row r="89" spans="1:22" x14ac:dyDescent="0.25">
      <c r="A89" t="s">
        <v>199</v>
      </c>
      <c r="B89">
        <v>8465</v>
      </c>
      <c r="C89" t="s">
        <v>4</v>
      </c>
      <c r="D89" s="1">
        <v>44630.733564814815</v>
      </c>
      <c r="E89" t="s">
        <v>15</v>
      </c>
      <c r="F89" t="s">
        <v>149</v>
      </c>
      <c r="G89" t="s">
        <v>207</v>
      </c>
      <c r="H89" t="s">
        <v>212</v>
      </c>
      <c r="I89" t="s">
        <v>168</v>
      </c>
      <c r="J89" t="s">
        <v>178</v>
      </c>
      <c r="K89" t="s">
        <v>202</v>
      </c>
      <c r="L89">
        <v>250000</v>
      </c>
      <c r="M89" t="s">
        <v>218</v>
      </c>
      <c r="N89" t="s">
        <v>424</v>
      </c>
      <c r="O89" t="s">
        <v>98</v>
      </c>
      <c r="P89" t="s">
        <v>230</v>
      </c>
      <c r="Q89" s="2">
        <v>44593.333333333336</v>
      </c>
      <c r="R89" s="2">
        <v>44620.208333333336</v>
      </c>
      <c r="S89" t="s">
        <v>410</v>
      </c>
      <c r="T89">
        <v>44652</v>
      </c>
      <c r="U89" s="12" t="s">
        <v>425</v>
      </c>
      <c r="V89">
        <v>26</v>
      </c>
    </row>
    <row r="90" spans="1:22" x14ac:dyDescent="0.25">
      <c r="A90" t="s">
        <v>199</v>
      </c>
      <c r="B90">
        <v>7108</v>
      </c>
      <c r="C90" t="s">
        <v>4</v>
      </c>
      <c r="D90" s="1">
        <v>44609.811481481483</v>
      </c>
      <c r="E90" t="s">
        <v>50</v>
      </c>
      <c r="F90" t="s">
        <v>149</v>
      </c>
      <c r="G90" t="s">
        <v>207</v>
      </c>
      <c r="H90" t="s">
        <v>426</v>
      </c>
      <c r="I90" t="s">
        <v>171</v>
      </c>
      <c r="J90" t="s">
        <v>178</v>
      </c>
      <c r="K90" t="s">
        <v>202</v>
      </c>
      <c r="L90">
        <v>50000000</v>
      </c>
      <c r="M90" t="s">
        <v>218</v>
      </c>
      <c r="N90" t="s">
        <v>218</v>
      </c>
      <c r="O90" t="s">
        <v>97</v>
      </c>
      <c r="P90" t="s">
        <v>204</v>
      </c>
      <c r="Q90" s="2">
        <v>44480.291666666664</v>
      </c>
      <c r="R90" s="2">
        <v>44530.708333333336</v>
      </c>
      <c r="S90">
        <v>44926</v>
      </c>
      <c r="T90">
        <v>44552</v>
      </c>
      <c r="U90" s="12" t="s">
        <v>425</v>
      </c>
      <c r="V90">
        <v>26</v>
      </c>
    </row>
    <row r="91" spans="1:22" x14ac:dyDescent="0.25">
      <c r="A91" t="s">
        <v>199</v>
      </c>
      <c r="B91">
        <v>7763</v>
      </c>
      <c r="C91" t="s">
        <v>4</v>
      </c>
      <c r="D91" s="1">
        <v>44610.074548611112</v>
      </c>
      <c r="E91" t="s">
        <v>17</v>
      </c>
      <c r="F91" t="s">
        <v>149</v>
      </c>
      <c r="G91" t="s">
        <v>207</v>
      </c>
      <c r="H91" t="s">
        <v>246</v>
      </c>
      <c r="I91" t="s">
        <v>157</v>
      </c>
      <c r="J91" t="s">
        <v>178</v>
      </c>
      <c r="K91">
        <v>0.25</v>
      </c>
      <c r="L91">
        <v>8500000</v>
      </c>
      <c r="M91" t="s">
        <v>218</v>
      </c>
      <c r="N91" t="s">
        <v>218</v>
      </c>
      <c r="O91" t="s">
        <v>97</v>
      </c>
      <c r="P91" t="s">
        <v>210</v>
      </c>
      <c r="Q91" s="2">
        <v>44524.333333333336</v>
      </c>
      <c r="R91" s="2">
        <v>44610.999305555553</v>
      </c>
      <c r="S91" t="s">
        <v>247</v>
      </c>
      <c r="T91">
        <v>44683</v>
      </c>
      <c r="U91" s="12" t="s">
        <v>425</v>
      </c>
      <c r="V91">
        <v>26</v>
      </c>
    </row>
    <row r="92" spans="1:22" x14ac:dyDescent="0.25">
      <c r="A92" t="s">
        <v>199</v>
      </c>
      <c r="B92">
        <v>9677</v>
      </c>
      <c r="C92" t="s">
        <v>4</v>
      </c>
      <c r="D92" s="1">
        <v>44638.71947916667</v>
      </c>
      <c r="E92" t="s">
        <v>39</v>
      </c>
      <c r="F92" t="s">
        <v>149</v>
      </c>
      <c r="G92" t="s">
        <v>207</v>
      </c>
      <c r="H92" t="s">
        <v>214</v>
      </c>
      <c r="I92" t="s">
        <v>171</v>
      </c>
      <c r="J92" t="s">
        <v>178</v>
      </c>
      <c r="K92">
        <v>0.1</v>
      </c>
      <c r="L92">
        <v>2500000</v>
      </c>
      <c r="M92" t="s">
        <v>427</v>
      </c>
      <c r="N92" t="s">
        <v>218</v>
      </c>
      <c r="O92" t="s">
        <v>97</v>
      </c>
      <c r="P92" t="s">
        <v>210</v>
      </c>
      <c r="Q92" s="2">
        <v>44636.291666666664</v>
      </c>
      <c r="R92" s="2">
        <v>44680.708333333336</v>
      </c>
      <c r="S92" t="s">
        <v>428</v>
      </c>
      <c r="T92" t="s">
        <v>429</v>
      </c>
      <c r="U92" s="12" t="s">
        <v>425</v>
      </c>
      <c r="V92">
        <v>26</v>
      </c>
    </row>
    <row r="93" spans="1:22" x14ac:dyDescent="0.25">
      <c r="A93" t="s">
        <v>199</v>
      </c>
      <c r="B93">
        <v>6919</v>
      </c>
      <c r="C93" t="s">
        <v>4</v>
      </c>
      <c r="D93" s="1">
        <v>44599.751261574071</v>
      </c>
      <c r="E93" t="s">
        <v>19</v>
      </c>
      <c r="F93" t="s">
        <v>149</v>
      </c>
      <c r="G93" t="s">
        <v>207</v>
      </c>
      <c r="H93" t="s">
        <v>430</v>
      </c>
      <c r="I93" t="s">
        <v>171</v>
      </c>
      <c r="J93" t="s">
        <v>178</v>
      </c>
      <c r="K93">
        <v>0.5</v>
      </c>
      <c r="L93">
        <v>439000000</v>
      </c>
      <c r="M93" t="s">
        <v>218</v>
      </c>
      <c r="N93" t="s">
        <v>431</v>
      </c>
      <c r="O93" t="s">
        <v>98</v>
      </c>
      <c r="P93" t="s">
        <v>204</v>
      </c>
      <c r="Q93" s="2">
        <v>44599.333333333336</v>
      </c>
      <c r="R93" s="2">
        <v>44641.5</v>
      </c>
      <c r="S93" t="s">
        <v>432</v>
      </c>
      <c r="T93" t="s">
        <v>308</v>
      </c>
      <c r="U93" s="12" t="s">
        <v>433</v>
      </c>
      <c r="V93">
        <v>278</v>
      </c>
    </row>
    <row r="94" spans="1:22" x14ac:dyDescent="0.25">
      <c r="A94" t="s">
        <v>199</v>
      </c>
      <c r="B94">
        <v>6937</v>
      </c>
      <c r="C94" t="s">
        <v>4</v>
      </c>
      <c r="D94" s="1">
        <v>44474.985127314816</v>
      </c>
      <c r="E94" t="s">
        <v>19</v>
      </c>
      <c r="F94" t="s">
        <v>149</v>
      </c>
      <c r="G94" t="s">
        <v>207</v>
      </c>
      <c r="H94" t="s">
        <v>434</v>
      </c>
      <c r="I94" t="s">
        <v>171</v>
      </c>
      <c r="J94" t="s">
        <v>178</v>
      </c>
      <c r="K94">
        <v>0.2</v>
      </c>
      <c r="L94">
        <v>2700000</v>
      </c>
      <c r="M94" t="s">
        <v>218</v>
      </c>
      <c r="N94" t="s">
        <v>435</v>
      </c>
      <c r="O94" t="s">
        <v>98</v>
      </c>
      <c r="P94" t="s">
        <v>230</v>
      </c>
      <c r="Q94" s="2">
        <v>44459.291666666664</v>
      </c>
      <c r="R94" s="2">
        <v>44515.708333333336</v>
      </c>
      <c r="S94" t="s">
        <v>436</v>
      </c>
      <c r="T94" t="s">
        <v>437</v>
      </c>
      <c r="U94" s="12" t="s">
        <v>438</v>
      </c>
      <c r="V94">
        <v>28</v>
      </c>
    </row>
    <row r="95" spans="1:22" x14ac:dyDescent="0.25">
      <c r="A95" t="s">
        <v>199</v>
      </c>
      <c r="B95">
        <v>8123</v>
      </c>
      <c r="C95" t="s">
        <v>4</v>
      </c>
      <c r="D95" s="1">
        <v>44610.074016203704</v>
      </c>
      <c r="E95" t="s">
        <v>17</v>
      </c>
      <c r="F95" t="s">
        <v>149</v>
      </c>
      <c r="G95" t="s">
        <v>207</v>
      </c>
      <c r="H95" t="s">
        <v>246</v>
      </c>
      <c r="I95" t="s">
        <v>157</v>
      </c>
      <c r="J95" t="s">
        <v>178</v>
      </c>
      <c r="K95">
        <v>0.2</v>
      </c>
      <c r="L95">
        <v>4800000</v>
      </c>
      <c r="M95" t="s">
        <v>218</v>
      </c>
      <c r="N95" t="s">
        <v>218</v>
      </c>
      <c r="O95" t="s">
        <v>97</v>
      </c>
      <c r="P95" t="s">
        <v>210</v>
      </c>
      <c r="Q95" s="2">
        <v>44544.333333333336</v>
      </c>
      <c r="R95" s="2">
        <v>44631.999305555553</v>
      </c>
      <c r="S95" t="s">
        <v>247</v>
      </c>
      <c r="T95" t="s">
        <v>439</v>
      </c>
      <c r="U95" s="12" t="s">
        <v>438</v>
      </c>
      <c r="V95">
        <v>28</v>
      </c>
    </row>
    <row r="96" spans="1:22" x14ac:dyDescent="0.25">
      <c r="A96" t="s">
        <v>199</v>
      </c>
      <c r="B96">
        <v>6574</v>
      </c>
      <c r="C96" t="s">
        <v>4</v>
      </c>
      <c r="D96" s="1">
        <v>44621.971064814818</v>
      </c>
      <c r="E96" t="s">
        <v>13</v>
      </c>
      <c r="F96" t="s">
        <v>149</v>
      </c>
      <c r="G96" t="s">
        <v>207</v>
      </c>
      <c r="H96" t="s">
        <v>331</v>
      </c>
      <c r="I96" t="s">
        <v>167</v>
      </c>
      <c r="J96" t="s">
        <v>178</v>
      </c>
      <c r="K96" t="s">
        <v>202</v>
      </c>
      <c r="L96">
        <v>2000000</v>
      </c>
      <c r="M96" t="s">
        <v>218</v>
      </c>
      <c r="N96" t="s">
        <v>218</v>
      </c>
      <c r="O96" t="s">
        <v>97</v>
      </c>
      <c r="P96" t="s">
        <v>204</v>
      </c>
      <c r="Q96" s="2">
        <v>44414.291666666664</v>
      </c>
      <c r="R96" s="2">
        <v>44459.708333333336</v>
      </c>
      <c r="S96" t="s">
        <v>277</v>
      </c>
      <c r="T96">
        <v>44512</v>
      </c>
      <c r="U96" s="12" t="s">
        <v>440</v>
      </c>
      <c r="V96">
        <v>29</v>
      </c>
    </row>
    <row r="97" spans="1:22" x14ac:dyDescent="0.25">
      <c r="A97" t="s">
        <v>199</v>
      </c>
      <c r="B97">
        <v>9671</v>
      </c>
      <c r="C97" t="s">
        <v>4</v>
      </c>
      <c r="D97" s="1">
        <v>44638.884062500001</v>
      </c>
      <c r="E97" t="s">
        <v>58</v>
      </c>
      <c r="F97" t="s">
        <v>149</v>
      </c>
      <c r="G97" t="s">
        <v>200</v>
      </c>
      <c r="H97" t="s">
        <v>378</v>
      </c>
      <c r="I97" t="s">
        <v>169</v>
      </c>
      <c r="J97" t="s">
        <v>178</v>
      </c>
      <c r="K97" t="s">
        <v>202</v>
      </c>
      <c r="L97">
        <v>3136200</v>
      </c>
      <c r="M97" t="s">
        <v>218</v>
      </c>
      <c r="N97" t="s">
        <v>218</v>
      </c>
      <c r="O97" t="s">
        <v>97</v>
      </c>
      <c r="P97" t="s">
        <v>204</v>
      </c>
      <c r="Q97" s="2">
        <v>44648.625</v>
      </c>
      <c r="R97" s="2">
        <v>44687.5</v>
      </c>
      <c r="S97" t="s">
        <v>379</v>
      </c>
      <c r="T97">
        <v>44896</v>
      </c>
      <c r="U97" s="12" t="s">
        <v>440</v>
      </c>
      <c r="V97">
        <v>29</v>
      </c>
    </row>
    <row r="98" spans="1:22" x14ac:dyDescent="0.25">
      <c r="A98" t="s">
        <v>199</v>
      </c>
      <c r="B98">
        <v>7319</v>
      </c>
      <c r="C98" t="s">
        <v>4</v>
      </c>
      <c r="D98" s="1">
        <v>44496.727777777778</v>
      </c>
      <c r="E98" t="s">
        <v>15</v>
      </c>
      <c r="F98" t="s">
        <v>149</v>
      </c>
      <c r="G98" t="s">
        <v>207</v>
      </c>
      <c r="H98" t="s">
        <v>233</v>
      </c>
      <c r="I98" t="s">
        <v>168</v>
      </c>
      <c r="J98" t="s">
        <v>178</v>
      </c>
      <c r="K98" t="s">
        <v>202</v>
      </c>
      <c r="L98">
        <v>4000000</v>
      </c>
      <c r="M98" t="s">
        <v>441</v>
      </c>
      <c r="N98" t="s">
        <v>442</v>
      </c>
      <c r="O98" t="s">
        <v>98</v>
      </c>
      <c r="P98" t="s">
        <v>210</v>
      </c>
      <c r="Q98" s="2">
        <v>44496.291666666664</v>
      </c>
      <c r="R98" s="2">
        <v>44524.708333333336</v>
      </c>
      <c r="S98" t="s">
        <v>238</v>
      </c>
      <c r="T98">
        <v>44531</v>
      </c>
      <c r="U98" s="12" t="s">
        <v>443</v>
      </c>
      <c r="V98">
        <v>3</v>
      </c>
    </row>
    <row r="99" spans="1:22" x14ac:dyDescent="0.25">
      <c r="A99" t="s">
        <v>199</v>
      </c>
      <c r="B99">
        <v>7424</v>
      </c>
      <c r="C99" t="s">
        <v>4</v>
      </c>
      <c r="D99" s="1">
        <v>44502.751817129632</v>
      </c>
      <c r="E99" t="s">
        <v>43</v>
      </c>
      <c r="F99" t="s">
        <v>149</v>
      </c>
      <c r="G99" t="s">
        <v>200</v>
      </c>
      <c r="H99" t="s">
        <v>248</v>
      </c>
      <c r="I99" t="s">
        <v>171</v>
      </c>
      <c r="J99" t="s">
        <v>178</v>
      </c>
      <c r="K99">
        <v>1</v>
      </c>
      <c r="L99">
        <v>1500000</v>
      </c>
      <c r="M99" t="s">
        <v>218</v>
      </c>
      <c r="N99" t="s">
        <v>444</v>
      </c>
      <c r="O99" t="s">
        <v>98</v>
      </c>
      <c r="P99" t="s">
        <v>210</v>
      </c>
      <c r="Q99" s="2">
        <v>44502.291666666664</v>
      </c>
      <c r="R99" s="2">
        <v>44593.999305555553</v>
      </c>
      <c r="S99" t="s">
        <v>445</v>
      </c>
      <c r="T99">
        <v>44896</v>
      </c>
      <c r="U99" s="12" t="s">
        <v>443</v>
      </c>
      <c r="V99">
        <v>3</v>
      </c>
    </row>
    <row r="100" spans="1:22" x14ac:dyDescent="0.25">
      <c r="A100" t="s">
        <v>199</v>
      </c>
      <c r="B100">
        <v>7739</v>
      </c>
      <c r="C100" t="s">
        <v>4</v>
      </c>
      <c r="D100" s="1">
        <v>44523.94021990741</v>
      </c>
      <c r="E100" t="s">
        <v>36</v>
      </c>
      <c r="F100" t="s">
        <v>149</v>
      </c>
      <c r="G100" t="s">
        <v>207</v>
      </c>
      <c r="H100" t="s">
        <v>319</v>
      </c>
      <c r="I100" t="s">
        <v>167</v>
      </c>
      <c r="J100" t="s">
        <v>175</v>
      </c>
      <c r="K100" t="s">
        <v>202</v>
      </c>
      <c r="L100">
        <v>3000000</v>
      </c>
      <c r="M100" t="s">
        <v>218</v>
      </c>
      <c r="N100" t="s">
        <v>218</v>
      </c>
      <c r="O100" t="s">
        <v>97</v>
      </c>
      <c r="P100" t="s">
        <v>210</v>
      </c>
      <c r="Q100" s="2">
        <v>44523.333333333336</v>
      </c>
      <c r="R100" s="2">
        <v>44544</v>
      </c>
      <c r="S100" t="s">
        <v>446</v>
      </c>
      <c r="T100" t="s">
        <v>447</v>
      </c>
      <c r="U100" s="12" t="s">
        <v>443</v>
      </c>
      <c r="V100">
        <v>3</v>
      </c>
    </row>
    <row r="101" spans="1:22" x14ac:dyDescent="0.25">
      <c r="A101" t="s">
        <v>199</v>
      </c>
      <c r="B101">
        <v>7880</v>
      </c>
      <c r="C101" t="s">
        <v>4</v>
      </c>
      <c r="D101" s="1">
        <v>44559.031041666669</v>
      </c>
      <c r="E101" t="s">
        <v>22</v>
      </c>
      <c r="F101" t="s">
        <v>149</v>
      </c>
      <c r="G101" t="s">
        <v>207</v>
      </c>
      <c r="H101" t="s">
        <v>448</v>
      </c>
      <c r="I101" t="s">
        <v>171</v>
      </c>
      <c r="J101" t="s">
        <v>178</v>
      </c>
      <c r="K101" t="s">
        <v>202</v>
      </c>
      <c r="L101">
        <v>2000000</v>
      </c>
      <c r="M101" t="s">
        <v>218</v>
      </c>
      <c r="N101" t="s">
        <v>218</v>
      </c>
      <c r="O101" t="s">
        <v>97</v>
      </c>
      <c r="P101" t="s">
        <v>210</v>
      </c>
      <c r="Q101" s="2">
        <v>44568.333333333336</v>
      </c>
      <c r="R101" s="2">
        <v>44615.708333333336</v>
      </c>
      <c r="S101" t="s">
        <v>449</v>
      </c>
      <c r="T101" t="s">
        <v>245</v>
      </c>
      <c r="U101" s="12" t="s">
        <v>443</v>
      </c>
      <c r="V101">
        <v>3</v>
      </c>
    </row>
    <row r="102" spans="1:22" x14ac:dyDescent="0.25">
      <c r="A102" t="s">
        <v>199</v>
      </c>
      <c r="B102">
        <v>7709</v>
      </c>
      <c r="C102" t="s">
        <v>4</v>
      </c>
      <c r="D102" s="1">
        <v>44610.075057870374</v>
      </c>
      <c r="E102" t="s">
        <v>17</v>
      </c>
      <c r="F102" t="s">
        <v>149</v>
      </c>
      <c r="G102" t="s">
        <v>207</v>
      </c>
      <c r="H102" t="s">
        <v>246</v>
      </c>
      <c r="I102" t="s">
        <v>157</v>
      </c>
      <c r="J102" t="s">
        <v>178</v>
      </c>
      <c r="K102" t="s">
        <v>202</v>
      </c>
      <c r="L102">
        <v>1500000</v>
      </c>
      <c r="M102" t="s">
        <v>218</v>
      </c>
      <c r="N102" t="s">
        <v>218</v>
      </c>
      <c r="O102" t="s">
        <v>97</v>
      </c>
      <c r="P102" t="s">
        <v>210</v>
      </c>
      <c r="Q102" s="2">
        <v>44522.333333333336</v>
      </c>
      <c r="R102" s="2">
        <v>44617.999305555553</v>
      </c>
      <c r="S102" t="s">
        <v>247</v>
      </c>
      <c r="T102">
        <v>44660</v>
      </c>
      <c r="U102" s="12" t="s">
        <v>443</v>
      </c>
      <c r="V102">
        <v>3</v>
      </c>
    </row>
    <row r="103" spans="1:22" x14ac:dyDescent="0.25">
      <c r="A103" t="s">
        <v>199</v>
      </c>
      <c r="B103">
        <v>10433</v>
      </c>
      <c r="C103" t="s">
        <v>4</v>
      </c>
      <c r="D103" s="1">
        <v>44707.89167824074</v>
      </c>
      <c r="E103" t="s">
        <v>30</v>
      </c>
      <c r="F103" t="s">
        <v>149</v>
      </c>
      <c r="G103" t="s">
        <v>207</v>
      </c>
      <c r="H103" t="s">
        <v>333</v>
      </c>
      <c r="I103" t="s">
        <v>169</v>
      </c>
      <c r="J103" t="s">
        <v>178</v>
      </c>
      <c r="K103">
        <v>0.1</v>
      </c>
      <c r="L103">
        <v>571487</v>
      </c>
      <c r="M103" t="s">
        <v>218</v>
      </c>
      <c r="N103" t="s">
        <v>218</v>
      </c>
      <c r="O103" t="s">
        <v>97</v>
      </c>
      <c r="P103" t="s">
        <v>210</v>
      </c>
      <c r="Q103" s="2">
        <v>44314.291666666664</v>
      </c>
      <c r="R103" s="2">
        <v>44449</v>
      </c>
      <c r="S103" t="s">
        <v>254</v>
      </c>
      <c r="T103">
        <v>44516</v>
      </c>
      <c r="U103" s="12" t="s">
        <v>443</v>
      </c>
      <c r="V103">
        <v>3</v>
      </c>
    </row>
    <row r="104" spans="1:22" x14ac:dyDescent="0.25">
      <c r="A104" t="s">
        <v>199</v>
      </c>
      <c r="B104">
        <v>9680</v>
      </c>
      <c r="C104" t="s">
        <v>4</v>
      </c>
      <c r="D104" s="1">
        <v>44638.719907407409</v>
      </c>
      <c r="E104" t="s">
        <v>39</v>
      </c>
      <c r="F104" t="s">
        <v>149</v>
      </c>
      <c r="G104" t="s">
        <v>207</v>
      </c>
      <c r="H104" t="s">
        <v>214</v>
      </c>
      <c r="I104" t="s">
        <v>171</v>
      </c>
      <c r="J104" t="s">
        <v>175</v>
      </c>
      <c r="K104" t="s">
        <v>202</v>
      </c>
      <c r="L104">
        <v>1000000</v>
      </c>
      <c r="M104" t="s">
        <v>427</v>
      </c>
      <c r="N104" t="s">
        <v>442</v>
      </c>
      <c r="O104" t="s">
        <v>98</v>
      </c>
      <c r="P104" t="s">
        <v>210</v>
      </c>
      <c r="Q104" s="2">
        <v>44636.291666666664</v>
      </c>
      <c r="R104" s="2">
        <v>44680.708333333336</v>
      </c>
      <c r="S104" t="s">
        <v>216</v>
      </c>
      <c r="T104" t="s">
        <v>429</v>
      </c>
      <c r="U104" s="12" t="s">
        <v>450</v>
      </c>
      <c r="V104">
        <v>30</v>
      </c>
    </row>
    <row r="105" spans="1:22" x14ac:dyDescent="0.25">
      <c r="A105" t="s">
        <v>199</v>
      </c>
      <c r="B105">
        <v>9053</v>
      </c>
      <c r="C105" t="s">
        <v>4</v>
      </c>
      <c r="D105" s="1">
        <v>44607.152291666665</v>
      </c>
      <c r="E105" t="s">
        <v>10</v>
      </c>
      <c r="F105" t="s">
        <v>149</v>
      </c>
      <c r="G105" t="s">
        <v>207</v>
      </c>
      <c r="H105" t="s">
        <v>451</v>
      </c>
      <c r="I105" t="s">
        <v>172</v>
      </c>
      <c r="J105" t="s">
        <v>178</v>
      </c>
      <c r="K105">
        <v>0.01</v>
      </c>
      <c r="L105">
        <v>143436700</v>
      </c>
      <c r="M105" t="s">
        <v>218</v>
      </c>
      <c r="N105" t="s">
        <v>452</v>
      </c>
      <c r="O105" t="s">
        <v>98</v>
      </c>
      <c r="P105" t="s">
        <v>210</v>
      </c>
      <c r="Q105" s="2">
        <v>44606.333333333336</v>
      </c>
      <c r="R105" s="2">
        <v>44683.708333333336</v>
      </c>
      <c r="S105" t="s">
        <v>453</v>
      </c>
      <c r="T105">
        <v>44756</v>
      </c>
      <c r="U105" s="12" t="s">
        <v>450</v>
      </c>
      <c r="V105">
        <v>30</v>
      </c>
    </row>
    <row r="106" spans="1:22" x14ac:dyDescent="0.25">
      <c r="A106" t="s">
        <v>199</v>
      </c>
      <c r="B106">
        <v>6148</v>
      </c>
      <c r="C106" t="s">
        <v>4</v>
      </c>
      <c r="D106" s="1">
        <v>44561.739525462966</v>
      </c>
      <c r="E106" t="s">
        <v>58</v>
      </c>
      <c r="F106" t="s">
        <v>149</v>
      </c>
      <c r="G106" t="s">
        <v>207</v>
      </c>
      <c r="H106" t="s">
        <v>265</v>
      </c>
      <c r="I106" t="s">
        <v>169</v>
      </c>
      <c r="J106" t="s">
        <v>178</v>
      </c>
      <c r="K106" t="s">
        <v>202</v>
      </c>
      <c r="L106">
        <v>25000000</v>
      </c>
      <c r="M106" t="s">
        <v>218</v>
      </c>
      <c r="N106" t="s">
        <v>218</v>
      </c>
      <c r="O106" t="s">
        <v>97</v>
      </c>
      <c r="P106" t="s">
        <v>204</v>
      </c>
      <c r="Q106" s="2">
        <v>44564.333333333336</v>
      </c>
      <c r="R106" s="2">
        <v>44592</v>
      </c>
      <c r="S106" t="s">
        <v>454</v>
      </c>
      <c r="T106">
        <v>44713</v>
      </c>
      <c r="U106" s="12" t="s">
        <v>450</v>
      </c>
      <c r="V106">
        <v>30</v>
      </c>
    </row>
    <row r="107" spans="1:22" x14ac:dyDescent="0.25">
      <c r="A107" t="s">
        <v>199</v>
      </c>
      <c r="B107">
        <v>6625</v>
      </c>
      <c r="C107" t="s">
        <v>4</v>
      </c>
      <c r="D107" s="1">
        <v>44622.93990740741</v>
      </c>
      <c r="E107" t="s">
        <v>51</v>
      </c>
      <c r="F107" t="s">
        <v>149</v>
      </c>
      <c r="G107" t="s">
        <v>207</v>
      </c>
      <c r="H107" t="s">
        <v>455</v>
      </c>
      <c r="I107" t="s">
        <v>167</v>
      </c>
      <c r="J107" t="s">
        <v>178</v>
      </c>
      <c r="K107" t="s">
        <v>202</v>
      </c>
      <c r="L107">
        <v>38000000</v>
      </c>
      <c r="M107" t="s">
        <v>456</v>
      </c>
      <c r="N107" t="s">
        <v>457</v>
      </c>
      <c r="O107" t="s">
        <v>98</v>
      </c>
      <c r="P107" t="s">
        <v>210</v>
      </c>
      <c r="Q107" s="2">
        <v>44425.291666666664</v>
      </c>
      <c r="R107" s="2">
        <v>44487.708333333336</v>
      </c>
      <c r="S107" t="s">
        <v>458</v>
      </c>
      <c r="T107">
        <v>44545</v>
      </c>
      <c r="U107" s="12" t="s">
        <v>459</v>
      </c>
      <c r="V107">
        <v>31</v>
      </c>
    </row>
    <row r="108" spans="1:22" x14ac:dyDescent="0.25">
      <c r="A108" t="s">
        <v>199</v>
      </c>
      <c r="B108">
        <v>7132</v>
      </c>
      <c r="C108" t="s">
        <v>4</v>
      </c>
      <c r="D108" s="1">
        <v>44482.938206018516</v>
      </c>
      <c r="E108" t="s">
        <v>19</v>
      </c>
      <c r="F108" t="s">
        <v>149</v>
      </c>
      <c r="G108" t="s">
        <v>207</v>
      </c>
      <c r="H108" t="s">
        <v>354</v>
      </c>
      <c r="I108" t="s">
        <v>171</v>
      </c>
      <c r="J108" t="s">
        <v>175</v>
      </c>
      <c r="K108" t="s">
        <v>202</v>
      </c>
      <c r="L108">
        <v>400000</v>
      </c>
      <c r="M108" t="s">
        <v>218</v>
      </c>
      <c r="N108" t="s">
        <v>259</v>
      </c>
      <c r="O108" t="s">
        <v>98</v>
      </c>
      <c r="P108" t="s">
        <v>204</v>
      </c>
      <c r="Q108" s="2">
        <v>44482.291666666664</v>
      </c>
      <c r="R108" s="2">
        <v>44504.708333333336</v>
      </c>
      <c r="S108" t="s">
        <v>460</v>
      </c>
      <c r="T108">
        <v>44531</v>
      </c>
      <c r="U108" s="12" t="s">
        <v>459</v>
      </c>
      <c r="V108">
        <v>31</v>
      </c>
    </row>
    <row r="109" spans="1:22" x14ac:dyDescent="0.25">
      <c r="A109" t="s">
        <v>199</v>
      </c>
      <c r="B109">
        <v>7676</v>
      </c>
      <c r="C109" t="s">
        <v>4</v>
      </c>
      <c r="D109" s="1">
        <v>44519.669120370374</v>
      </c>
      <c r="E109" t="s">
        <v>43</v>
      </c>
      <c r="F109" t="s">
        <v>149</v>
      </c>
      <c r="G109" t="s">
        <v>207</v>
      </c>
      <c r="H109" t="s">
        <v>248</v>
      </c>
      <c r="I109" t="s">
        <v>171</v>
      </c>
      <c r="J109" t="s">
        <v>178</v>
      </c>
      <c r="K109" t="s">
        <v>202</v>
      </c>
      <c r="L109">
        <v>6050000</v>
      </c>
      <c r="M109" t="s">
        <v>218</v>
      </c>
      <c r="N109" t="s">
        <v>218</v>
      </c>
      <c r="O109" t="s">
        <v>97</v>
      </c>
      <c r="P109" t="s">
        <v>210</v>
      </c>
      <c r="Q109" s="2">
        <v>44519.333333333336</v>
      </c>
      <c r="R109" s="2">
        <v>44574.999305555553</v>
      </c>
      <c r="S109" t="s">
        <v>461</v>
      </c>
      <c r="T109">
        <v>44652</v>
      </c>
      <c r="U109" s="12" t="s">
        <v>459</v>
      </c>
      <c r="V109">
        <v>31</v>
      </c>
    </row>
    <row r="110" spans="1:22" x14ac:dyDescent="0.25">
      <c r="A110" t="s">
        <v>199</v>
      </c>
      <c r="B110">
        <v>7877</v>
      </c>
      <c r="C110" t="s">
        <v>4</v>
      </c>
      <c r="D110" s="1">
        <v>44559.031689814816</v>
      </c>
      <c r="E110" t="s">
        <v>22</v>
      </c>
      <c r="F110" t="s">
        <v>149</v>
      </c>
      <c r="G110" t="s">
        <v>207</v>
      </c>
      <c r="H110" t="s">
        <v>331</v>
      </c>
      <c r="I110" t="s">
        <v>171</v>
      </c>
      <c r="J110" t="s">
        <v>178</v>
      </c>
      <c r="K110" t="s">
        <v>202</v>
      </c>
      <c r="L110">
        <v>12000000</v>
      </c>
      <c r="M110" t="s">
        <v>218</v>
      </c>
      <c r="N110" t="s">
        <v>218</v>
      </c>
      <c r="O110" t="s">
        <v>97</v>
      </c>
      <c r="P110" t="s">
        <v>210</v>
      </c>
      <c r="Q110" s="2">
        <v>44568.333333333336</v>
      </c>
      <c r="R110" s="2">
        <v>44615.708333333336</v>
      </c>
      <c r="S110" t="s">
        <v>449</v>
      </c>
      <c r="T110" t="s">
        <v>245</v>
      </c>
      <c r="U110" s="12" t="s">
        <v>459</v>
      </c>
      <c r="V110">
        <v>31</v>
      </c>
    </row>
    <row r="111" spans="1:22" x14ac:dyDescent="0.25">
      <c r="A111" t="s">
        <v>199</v>
      </c>
      <c r="B111">
        <v>9341</v>
      </c>
      <c r="C111" t="s">
        <v>4</v>
      </c>
      <c r="D111" s="1">
        <v>44670.862743055557</v>
      </c>
      <c r="E111" t="s">
        <v>36</v>
      </c>
      <c r="F111" t="s">
        <v>151</v>
      </c>
      <c r="G111" t="s">
        <v>207</v>
      </c>
      <c r="H111" t="s">
        <v>319</v>
      </c>
      <c r="I111" t="s">
        <v>157</v>
      </c>
      <c r="J111" t="s">
        <v>178</v>
      </c>
      <c r="K111" t="s">
        <v>202</v>
      </c>
      <c r="L111">
        <v>800000000</v>
      </c>
      <c r="M111" t="s">
        <v>218</v>
      </c>
      <c r="N111" t="s">
        <v>218</v>
      </c>
      <c r="O111" t="s">
        <v>97</v>
      </c>
      <c r="P111" t="s">
        <v>230</v>
      </c>
      <c r="Q111" s="2">
        <v>44623.333333333336</v>
      </c>
      <c r="R111" s="2">
        <v>44659</v>
      </c>
      <c r="S111" t="s">
        <v>462</v>
      </c>
      <c r="T111" t="s">
        <v>463</v>
      </c>
      <c r="U111" s="12" t="s">
        <v>459</v>
      </c>
      <c r="V111">
        <v>31</v>
      </c>
    </row>
    <row r="112" spans="1:22" x14ac:dyDescent="0.25">
      <c r="A112" t="s">
        <v>199</v>
      </c>
      <c r="B112">
        <v>9371</v>
      </c>
      <c r="C112" t="s">
        <v>4</v>
      </c>
      <c r="D112" s="1">
        <v>44624.032118055555</v>
      </c>
      <c r="E112" t="s">
        <v>12</v>
      </c>
      <c r="F112" t="s">
        <v>149</v>
      </c>
      <c r="G112" t="s">
        <v>207</v>
      </c>
      <c r="H112" t="s">
        <v>464</v>
      </c>
      <c r="I112" t="s">
        <v>171</v>
      </c>
      <c r="J112" t="s">
        <v>178</v>
      </c>
      <c r="K112" t="s">
        <v>202</v>
      </c>
      <c r="L112">
        <v>15000000</v>
      </c>
      <c r="M112" t="s">
        <v>218</v>
      </c>
      <c r="N112" t="s">
        <v>218</v>
      </c>
      <c r="O112" t="s">
        <v>97</v>
      </c>
      <c r="P112" t="s">
        <v>230</v>
      </c>
      <c r="Q112" s="2">
        <v>44623.333333333336</v>
      </c>
      <c r="R112" s="2">
        <v>44681.708333333336</v>
      </c>
      <c r="S112">
        <v>46203</v>
      </c>
      <c r="T112">
        <v>44741</v>
      </c>
      <c r="U112" s="12" t="s">
        <v>465</v>
      </c>
      <c r="V112">
        <v>32</v>
      </c>
    </row>
    <row r="113" spans="1:22" x14ac:dyDescent="0.25">
      <c r="A113" t="s">
        <v>199</v>
      </c>
      <c r="B113">
        <v>9731</v>
      </c>
      <c r="C113" t="s">
        <v>4</v>
      </c>
      <c r="D113" s="1">
        <v>44638.813298611109</v>
      </c>
      <c r="E113" t="s">
        <v>21</v>
      </c>
      <c r="F113" t="s">
        <v>149</v>
      </c>
      <c r="G113" t="s">
        <v>207</v>
      </c>
      <c r="H113" t="s">
        <v>466</v>
      </c>
      <c r="I113" t="s">
        <v>171</v>
      </c>
      <c r="J113" t="s">
        <v>176</v>
      </c>
      <c r="K113" t="s">
        <v>202</v>
      </c>
      <c r="L113">
        <v>15000000</v>
      </c>
      <c r="M113" t="s">
        <v>218</v>
      </c>
      <c r="N113" t="s">
        <v>218</v>
      </c>
      <c r="O113" t="s">
        <v>97</v>
      </c>
      <c r="P113" t="s">
        <v>210</v>
      </c>
      <c r="Q113" s="2">
        <v>44638.291666666664</v>
      </c>
      <c r="R113" s="2">
        <v>44639.708333333336</v>
      </c>
      <c r="S113" t="s">
        <v>467</v>
      </c>
      <c r="T113" t="s">
        <v>308</v>
      </c>
      <c r="U113" s="12" t="s">
        <v>468</v>
      </c>
      <c r="V113">
        <v>33</v>
      </c>
    </row>
    <row r="114" spans="1:22" x14ac:dyDescent="0.25">
      <c r="A114" t="s">
        <v>199</v>
      </c>
      <c r="B114">
        <v>6247</v>
      </c>
      <c r="C114" t="s">
        <v>4</v>
      </c>
      <c r="D114" s="1">
        <v>44438.747025462966</v>
      </c>
      <c r="E114" t="s">
        <v>32</v>
      </c>
      <c r="F114" t="s">
        <v>149</v>
      </c>
      <c r="G114" t="s">
        <v>207</v>
      </c>
      <c r="H114" t="s">
        <v>248</v>
      </c>
      <c r="I114" t="s">
        <v>166</v>
      </c>
      <c r="J114" t="s">
        <v>178</v>
      </c>
      <c r="K114" t="s">
        <v>202</v>
      </c>
      <c r="L114">
        <v>15000000</v>
      </c>
      <c r="M114" t="s">
        <v>218</v>
      </c>
      <c r="N114" t="s">
        <v>218</v>
      </c>
      <c r="O114" t="s">
        <v>97</v>
      </c>
      <c r="P114" t="s">
        <v>210</v>
      </c>
      <c r="Q114" s="2">
        <v>44438.708333333336</v>
      </c>
      <c r="R114" s="2">
        <v>44469.625</v>
      </c>
      <c r="S114" t="s">
        <v>236</v>
      </c>
      <c r="T114">
        <v>44562</v>
      </c>
      <c r="U114" s="12" t="s">
        <v>469</v>
      </c>
      <c r="V114">
        <v>34</v>
      </c>
    </row>
    <row r="115" spans="1:22" x14ac:dyDescent="0.25">
      <c r="A115" t="s">
        <v>199</v>
      </c>
      <c r="B115">
        <v>8666</v>
      </c>
      <c r="C115" t="s">
        <v>4</v>
      </c>
      <c r="D115" s="1">
        <v>44628.982094907406</v>
      </c>
      <c r="E115" t="s">
        <v>51</v>
      </c>
      <c r="F115" t="s">
        <v>149</v>
      </c>
      <c r="G115" t="s">
        <v>207</v>
      </c>
      <c r="H115" t="s">
        <v>373</v>
      </c>
      <c r="I115" t="s">
        <v>168</v>
      </c>
      <c r="J115" t="s">
        <v>178</v>
      </c>
      <c r="K115" t="s">
        <v>202</v>
      </c>
      <c r="L115">
        <v>500000</v>
      </c>
      <c r="M115" t="s">
        <v>218</v>
      </c>
      <c r="N115" t="s">
        <v>218</v>
      </c>
      <c r="O115" t="s">
        <v>97</v>
      </c>
      <c r="P115" t="s">
        <v>204</v>
      </c>
      <c r="Q115" s="2">
        <v>44586.666666666664</v>
      </c>
      <c r="R115" s="2">
        <v>44635.708333333336</v>
      </c>
      <c r="S115" t="s">
        <v>470</v>
      </c>
      <c r="T115">
        <v>44743</v>
      </c>
      <c r="U115" s="12" t="s">
        <v>469</v>
      </c>
      <c r="V115">
        <v>34</v>
      </c>
    </row>
    <row r="116" spans="1:22" x14ac:dyDescent="0.25">
      <c r="A116" t="s">
        <v>199</v>
      </c>
      <c r="B116">
        <v>7060</v>
      </c>
      <c r="C116" t="s">
        <v>4</v>
      </c>
      <c r="D116" s="1">
        <v>44474.022488425922</v>
      </c>
      <c r="E116" t="s">
        <v>10</v>
      </c>
      <c r="F116" t="s">
        <v>149</v>
      </c>
      <c r="G116" t="s">
        <v>207</v>
      </c>
      <c r="H116" t="s">
        <v>471</v>
      </c>
      <c r="I116" t="s">
        <v>171</v>
      </c>
      <c r="J116" t="s">
        <v>178</v>
      </c>
      <c r="K116" t="s">
        <v>202</v>
      </c>
      <c r="L116">
        <v>148500000</v>
      </c>
      <c r="M116" t="s">
        <v>472</v>
      </c>
      <c r="N116" t="s">
        <v>473</v>
      </c>
      <c r="O116" t="s">
        <v>98</v>
      </c>
      <c r="P116" t="s">
        <v>230</v>
      </c>
      <c r="Q116" s="2">
        <v>44474.041666666664</v>
      </c>
      <c r="R116" s="2">
        <v>44575.708333333336</v>
      </c>
      <c r="S116" t="s">
        <v>474</v>
      </c>
      <c r="T116">
        <v>44602</v>
      </c>
      <c r="U116" s="12" t="s">
        <v>475</v>
      </c>
      <c r="V116">
        <v>35</v>
      </c>
    </row>
    <row r="117" spans="1:22" x14ac:dyDescent="0.25">
      <c r="A117" t="s">
        <v>199</v>
      </c>
      <c r="B117">
        <v>8222</v>
      </c>
      <c r="C117" t="s">
        <v>4</v>
      </c>
      <c r="D117" s="1">
        <v>44607.744016203702</v>
      </c>
      <c r="E117" t="s">
        <v>33</v>
      </c>
      <c r="F117" t="s">
        <v>149</v>
      </c>
      <c r="G117" t="s">
        <v>207</v>
      </c>
      <c r="H117" t="s">
        <v>248</v>
      </c>
      <c r="I117" t="s">
        <v>157</v>
      </c>
      <c r="J117" t="s">
        <v>178</v>
      </c>
      <c r="K117" t="s">
        <v>202</v>
      </c>
      <c r="L117">
        <v>120000000</v>
      </c>
      <c r="M117" t="s">
        <v>218</v>
      </c>
      <c r="N117" t="s">
        <v>476</v>
      </c>
      <c r="O117" t="s">
        <v>98</v>
      </c>
      <c r="P117" t="s">
        <v>204</v>
      </c>
      <c r="Q117" s="2">
        <v>44564.333333333336</v>
      </c>
      <c r="R117" s="2">
        <v>44624.625</v>
      </c>
      <c r="S117" t="s">
        <v>477</v>
      </c>
      <c r="T117" t="s">
        <v>308</v>
      </c>
      <c r="U117" s="12" t="s">
        <v>475</v>
      </c>
      <c r="V117">
        <v>35</v>
      </c>
    </row>
    <row r="118" spans="1:22" x14ac:dyDescent="0.25">
      <c r="A118" t="s">
        <v>199</v>
      </c>
      <c r="B118">
        <v>4112</v>
      </c>
      <c r="C118" t="s">
        <v>4</v>
      </c>
      <c r="D118" s="1">
        <v>44473.771967592591</v>
      </c>
      <c r="E118" t="s">
        <v>47</v>
      </c>
      <c r="F118" t="s">
        <v>149</v>
      </c>
      <c r="G118" t="s">
        <v>207</v>
      </c>
      <c r="H118" t="s">
        <v>265</v>
      </c>
      <c r="I118" t="s">
        <v>169</v>
      </c>
      <c r="J118" t="s">
        <v>178</v>
      </c>
      <c r="K118">
        <v>0.25</v>
      </c>
      <c r="L118">
        <v>50400000</v>
      </c>
      <c r="M118" t="s">
        <v>218</v>
      </c>
      <c r="N118" t="s">
        <v>218</v>
      </c>
      <c r="O118" t="s">
        <v>97</v>
      </c>
      <c r="P118" t="s">
        <v>210</v>
      </c>
      <c r="Q118" s="2">
        <v>44466.291666666664</v>
      </c>
      <c r="R118" s="2">
        <v>44496.708333333336</v>
      </c>
      <c r="S118">
        <v>46203</v>
      </c>
      <c r="T118" t="s">
        <v>232</v>
      </c>
      <c r="U118" s="12" t="s">
        <v>475</v>
      </c>
      <c r="V118">
        <v>35</v>
      </c>
    </row>
    <row r="119" spans="1:22" x14ac:dyDescent="0.25">
      <c r="A119" t="s">
        <v>199</v>
      </c>
      <c r="B119">
        <v>7153</v>
      </c>
      <c r="C119" t="s">
        <v>4</v>
      </c>
      <c r="D119" s="1">
        <v>44484.734317129631</v>
      </c>
      <c r="E119" t="s">
        <v>51</v>
      </c>
      <c r="F119" t="s">
        <v>149</v>
      </c>
      <c r="G119" t="s">
        <v>207</v>
      </c>
      <c r="H119" t="s">
        <v>478</v>
      </c>
      <c r="I119" t="s">
        <v>167</v>
      </c>
      <c r="J119" t="s">
        <v>178</v>
      </c>
      <c r="K119" t="s">
        <v>202</v>
      </c>
      <c r="L119">
        <v>47500000</v>
      </c>
      <c r="M119" t="s">
        <v>218</v>
      </c>
      <c r="N119" t="s">
        <v>226</v>
      </c>
      <c r="O119" t="s">
        <v>98</v>
      </c>
      <c r="P119" t="s">
        <v>204</v>
      </c>
      <c r="Q119" s="2">
        <v>44484.291666666664</v>
      </c>
      <c r="R119" s="2">
        <v>44519.708333333336</v>
      </c>
      <c r="S119" t="s">
        <v>479</v>
      </c>
      <c r="T119">
        <v>44562</v>
      </c>
      <c r="U119" s="12" t="s">
        <v>480</v>
      </c>
      <c r="V119">
        <v>353</v>
      </c>
    </row>
    <row r="120" spans="1:22" x14ac:dyDescent="0.25">
      <c r="A120" t="s">
        <v>199</v>
      </c>
      <c r="B120">
        <v>9413</v>
      </c>
      <c r="C120" t="s">
        <v>4</v>
      </c>
      <c r="D120" s="1">
        <v>44627.801805555559</v>
      </c>
      <c r="E120" t="s">
        <v>21</v>
      </c>
      <c r="F120" t="s">
        <v>149</v>
      </c>
      <c r="G120" t="s">
        <v>207</v>
      </c>
      <c r="H120" t="s">
        <v>481</v>
      </c>
      <c r="I120" t="s">
        <v>169</v>
      </c>
      <c r="J120" t="s">
        <v>176</v>
      </c>
      <c r="K120">
        <v>0.24</v>
      </c>
      <c r="L120">
        <v>27999997</v>
      </c>
      <c r="M120" t="s">
        <v>218</v>
      </c>
      <c r="N120" t="s">
        <v>218</v>
      </c>
      <c r="O120" t="s">
        <v>97</v>
      </c>
      <c r="P120" t="s">
        <v>210</v>
      </c>
      <c r="Q120" s="2">
        <v>44627.333333333336</v>
      </c>
      <c r="R120" s="2">
        <v>44628</v>
      </c>
      <c r="S120" t="s">
        <v>249</v>
      </c>
      <c r="T120" t="s">
        <v>308</v>
      </c>
      <c r="U120" s="12" t="s">
        <v>482</v>
      </c>
      <c r="V120">
        <v>36</v>
      </c>
    </row>
    <row r="121" spans="1:22" x14ac:dyDescent="0.25">
      <c r="A121" t="s">
        <v>199</v>
      </c>
      <c r="B121">
        <v>6622</v>
      </c>
      <c r="C121" t="s">
        <v>4</v>
      </c>
      <c r="D121" s="1">
        <v>44425.952939814815</v>
      </c>
      <c r="E121" t="s">
        <v>51</v>
      </c>
      <c r="F121" t="s">
        <v>149</v>
      </c>
      <c r="G121" t="s">
        <v>200</v>
      </c>
      <c r="H121" t="s">
        <v>483</v>
      </c>
      <c r="I121" t="s">
        <v>162</v>
      </c>
      <c r="J121" t="s">
        <v>175</v>
      </c>
      <c r="K121">
        <v>0.25</v>
      </c>
      <c r="L121">
        <v>1160000000</v>
      </c>
      <c r="M121" t="s">
        <v>218</v>
      </c>
      <c r="N121" t="s">
        <v>218</v>
      </c>
      <c r="O121" t="s">
        <v>97</v>
      </c>
      <c r="P121" t="s">
        <v>210</v>
      </c>
      <c r="Q121" s="2">
        <v>44425.291666666664</v>
      </c>
      <c r="R121" s="2">
        <v>44531.999305555553</v>
      </c>
      <c r="S121" t="s">
        <v>446</v>
      </c>
      <c r="T121" t="s">
        <v>484</v>
      </c>
      <c r="U121" s="12" t="s">
        <v>485</v>
      </c>
      <c r="V121">
        <v>37</v>
      </c>
    </row>
    <row r="122" spans="1:22" x14ac:dyDescent="0.25">
      <c r="A122" t="s">
        <v>199</v>
      </c>
      <c r="B122">
        <v>8639</v>
      </c>
      <c r="C122" t="s">
        <v>4</v>
      </c>
      <c r="D122" s="1">
        <v>44585.87835648148</v>
      </c>
      <c r="E122" t="s">
        <v>26</v>
      </c>
      <c r="F122" t="s">
        <v>149</v>
      </c>
      <c r="G122" t="s">
        <v>207</v>
      </c>
      <c r="H122" t="s">
        <v>486</v>
      </c>
      <c r="I122" t="s">
        <v>169</v>
      </c>
      <c r="J122" t="s">
        <v>178</v>
      </c>
      <c r="K122" t="s">
        <v>202</v>
      </c>
      <c r="L122">
        <v>5000000</v>
      </c>
      <c r="M122" t="s">
        <v>487</v>
      </c>
      <c r="N122" t="s">
        <v>488</v>
      </c>
      <c r="O122" t="s">
        <v>98</v>
      </c>
      <c r="P122" t="s">
        <v>230</v>
      </c>
      <c r="Q122" s="2">
        <v>44585.458333333336</v>
      </c>
      <c r="R122" s="2">
        <v>44596.166666666664</v>
      </c>
      <c r="S122" t="s">
        <v>410</v>
      </c>
      <c r="T122">
        <v>44621</v>
      </c>
      <c r="U122" s="12" t="s">
        <v>489</v>
      </c>
      <c r="V122">
        <v>373</v>
      </c>
    </row>
    <row r="123" spans="1:22" x14ac:dyDescent="0.25">
      <c r="A123" t="s">
        <v>199</v>
      </c>
      <c r="B123">
        <v>6823</v>
      </c>
      <c r="C123" t="s">
        <v>4</v>
      </c>
      <c r="D123" s="1">
        <v>44442.960648148146</v>
      </c>
      <c r="E123" t="s">
        <v>39</v>
      </c>
      <c r="F123" t="s">
        <v>149</v>
      </c>
      <c r="G123" t="s">
        <v>207</v>
      </c>
      <c r="H123" t="s">
        <v>490</v>
      </c>
      <c r="I123" t="s">
        <v>169</v>
      </c>
      <c r="J123" t="s">
        <v>178</v>
      </c>
      <c r="K123" t="s">
        <v>202</v>
      </c>
      <c r="L123">
        <v>57000000</v>
      </c>
      <c r="M123" t="s">
        <v>218</v>
      </c>
      <c r="N123" t="s">
        <v>218</v>
      </c>
      <c r="O123" t="s">
        <v>97</v>
      </c>
      <c r="P123" t="s">
        <v>204</v>
      </c>
      <c r="Q123" s="2">
        <v>44442.291666666664</v>
      </c>
      <c r="R123" s="2">
        <v>44477.707638888889</v>
      </c>
      <c r="S123" t="s">
        <v>491</v>
      </c>
      <c r="T123" t="s">
        <v>308</v>
      </c>
      <c r="U123" s="12" t="s">
        <v>492</v>
      </c>
      <c r="V123">
        <v>386</v>
      </c>
    </row>
    <row r="124" spans="1:22" x14ac:dyDescent="0.25">
      <c r="A124" t="s">
        <v>199</v>
      </c>
      <c r="B124">
        <v>6619</v>
      </c>
      <c r="C124" t="s">
        <v>4</v>
      </c>
      <c r="D124" s="1">
        <v>44424.777719907404</v>
      </c>
      <c r="E124" t="s">
        <v>65</v>
      </c>
      <c r="F124" t="s">
        <v>149</v>
      </c>
      <c r="G124" t="s">
        <v>200</v>
      </c>
      <c r="H124" t="s">
        <v>248</v>
      </c>
      <c r="I124" t="s">
        <v>168</v>
      </c>
      <c r="J124" t="s">
        <v>178</v>
      </c>
      <c r="K124" t="s">
        <v>202</v>
      </c>
      <c r="L124">
        <v>18000000</v>
      </c>
      <c r="M124" t="s">
        <v>218</v>
      </c>
      <c r="N124" t="s">
        <v>218</v>
      </c>
      <c r="O124" t="s">
        <v>97</v>
      </c>
      <c r="P124" t="s">
        <v>204</v>
      </c>
      <c r="Q124" s="2">
        <v>44424.291666666664</v>
      </c>
      <c r="R124" s="2">
        <v>44449.708333333336</v>
      </c>
      <c r="S124">
        <v>46112</v>
      </c>
      <c r="T124">
        <v>44593</v>
      </c>
      <c r="U124" s="12" t="s">
        <v>493</v>
      </c>
      <c r="V124">
        <v>39</v>
      </c>
    </row>
    <row r="125" spans="1:22" x14ac:dyDescent="0.25">
      <c r="A125" t="s">
        <v>199</v>
      </c>
      <c r="B125">
        <v>7301</v>
      </c>
      <c r="C125" t="s">
        <v>4</v>
      </c>
      <c r="D125" s="1">
        <v>44618.00582175926</v>
      </c>
      <c r="E125" t="s">
        <v>12</v>
      </c>
      <c r="F125" t="s">
        <v>149</v>
      </c>
      <c r="G125" t="s">
        <v>200</v>
      </c>
      <c r="H125" t="s">
        <v>464</v>
      </c>
      <c r="I125" t="s">
        <v>171</v>
      </c>
      <c r="J125" t="s">
        <v>178</v>
      </c>
      <c r="K125" t="s">
        <v>202</v>
      </c>
      <c r="L125">
        <v>47000000</v>
      </c>
      <c r="M125" t="s">
        <v>218</v>
      </c>
      <c r="N125" t="s">
        <v>218</v>
      </c>
      <c r="O125" t="s">
        <v>97</v>
      </c>
      <c r="P125" t="s">
        <v>230</v>
      </c>
      <c r="Q125" s="2">
        <v>44498.291666666664</v>
      </c>
      <c r="R125" s="2">
        <v>44561</v>
      </c>
      <c r="S125" t="s">
        <v>494</v>
      </c>
      <c r="T125">
        <v>44621</v>
      </c>
      <c r="U125" s="12" t="s">
        <v>493</v>
      </c>
      <c r="V125">
        <v>39</v>
      </c>
    </row>
    <row r="126" spans="1:22" x14ac:dyDescent="0.25">
      <c r="A126" t="s">
        <v>199</v>
      </c>
      <c r="B126">
        <v>9833</v>
      </c>
      <c r="C126" t="s">
        <v>4</v>
      </c>
      <c r="D126" s="1">
        <v>44655.726504629631</v>
      </c>
      <c r="E126" t="s">
        <v>19</v>
      </c>
      <c r="F126" t="s">
        <v>149</v>
      </c>
      <c r="G126" t="s">
        <v>207</v>
      </c>
      <c r="H126" t="s">
        <v>495</v>
      </c>
      <c r="I126" t="s">
        <v>171</v>
      </c>
      <c r="J126" t="s">
        <v>178</v>
      </c>
      <c r="K126" t="s">
        <v>202</v>
      </c>
      <c r="L126">
        <v>750000</v>
      </c>
      <c r="M126" t="s">
        <v>218</v>
      </c>
      <c r="N126" t="s">
        <v>218</v>
      </c>
      <c r="O126" t="s">
        <v>97</v>
      </c>
      <c r="P126" t="s">
        <v>230</v>
      </c>
      <c r="Q126" s="2">
        <v>44655.875</v>
      </c>
      <c r="R126" s="2">
        <v>44678.5</v>
      </c>
      <c r="S126">
        <v>45473</v>
      </c>
      <c r="T126" t="s">
        <v>496</v>
      </c>
      <c r="U126" s="12" t="s">
        <v>493</v>
      </c>
      <c r="V126">
        <v>39</v>
      </c>
    </row>
    <row r="127" spans="1:22" x14ac:dyDescent="0.25">
      <c r="A127" t="s">
        <v>199</v>
      </c>
      <c r="B127">
        <v>7814</v>
      </c>
      <c r="C127" t="s">
        <v>4</v>
      </c>
      <c r="D127" s="1">
        <v>44531.074652777781</v>
      </c>
      <c r="E127" t="s">
        <v>44</v>
      </c>
      <c r="F127" t="s">
        <v>149</v>
      </c>
      <c r="G127" t="s">
        <v>207</v>
      </c>
      <c r="H127" t="s">
        <v>395</v>
      </c>
      <c r="I127" t="s">
        <v>167</v>
      </c>
      <c r="J127" t="s">
        <v>178</v>
      </c>
      <c r="K127" t="s">
        <v>202</v>
      </c>
      <c r="L127">
        <v>3000000</v>
      </c>
      <c r="M127" t="s">
        <v>497</v>
      </c>
      <c r="N127" t="s">
        <v>498</v>
      </c>
      <c r="O127" t="s">
        <v>98</v>
      </c>
      <c r="P127" t="s">
        <v>204</v>
      </c>
      <c r="Q127" s="2">
        <v>44530.333333333336</v>
      </c>
      <c r="R127" s="2">
        <v>44533</v>
      </c>
      <c r="S127" t="s">
        <v>499</v>
      </c>
      <c r="T127">
        <v>44543</v>
      </c>
      <c r="U127" s="12" t="s">
        <v>500</v>
      </c>
      <c r="V127">
        <v>4</v>
      </c>
    </row>
    <row r="128" spans="1:22" x14ac:dyDescent="0.25">
      <c r="A128" t="s">
        <v>199</v>
      </c>
      <c r="B128">
        <v>6610</v>
      </c>
      <c r="C128" t="s">
        <v>4</v>
      </c>
      <c r="D128" s="1">
        <v>44517.982766203706</v>
      </c>
      <c r="E128" t="s">
        <v>36</v>
      </c>
      <c r="F128" t="s">
        <v>150</v>
      </c>
      <c r="G128" t="s">
        <v>207</v>
      </c>
      <c r="H128" t="s">
        <v>319</v>
      </c>
      <c r="I128" t="s">
        <v>169</v>
      </c>
      <c r="J128" t="s">
        <v>178</v>
      </c>
      <c r="K128" t="s">
        <v>202</v>
      </c>
      <c r="L128">
        <v>103000000</v>
      </c>
      <c r="M128" t="s">
        <v>218</v>
      </c>
      <c r="N128" t="s">
        <v>218</v>
      </c>
      <c r="O128" t="s">
        <v>97</v>
      </c>
      <c r="P128" t="s">
        <v>204</v>
      </c>
      <c r="Q128" s="2">
        <v>44421.291666666664</v>
      </c>
      <c r="R128" s="2">
        <v>44518</v>
      </c>
      <c r="S128" t="s">
        <v>501</v>
      </c>
      <c r="T128" t="s">
        <v>501</v>
      </c>
      <c r="U128" s="12" t="s">
        <v>502</v>
      </c>
      <c r="V128">
        <v>40</v>
      </c>
    </row>
    <row r="129" spans="1:22" x14ac:dyDescent="0.25">
      <c r="A129" t="s">
        <v>199</v>
      </c>
      <c r="B129">
        <v>8360</v>
      </c>
      <c r="C129" t="s">
        <v>4</v>
      </c>
      <c r="D129" s="1">
        <v>44565.085162037038</v>
      </c>
      <c r="E129" t="s">
        <v>35</v>
      </c>
      <c r="F129" t="s">
        <v>149</v>
      </c>
      <c r="G129" t="s">
        <v>207</v>
      </c>
      <c r="H129" t="s">
        <v>395</v>
      </c>
      <c r="I129" t="s">
        <v>164</v>
      </c>
      <c r="J129" t="s">
        <v>178</v>
      </c>
      <c r="K129" t="s">
        <v>202</v>
      </c>
      <c r="L129">
        <v>70000</v>
      </c>
      <c r="M129" t="s">
        <v>218</v>
      </c>
      <c r="N129" t="s">
        <v>218</v>
      </c>
      <c r="O129" t="s">
        <v>97</v>
      </c>
      <c r="P129" t="s">
        <v>230</v>
      </c>
      <c r="Q129" s="2">
        <v>44564.333333333336</v>
      </c>
      <c r="R129" s="2">
        <v>44614.708333333336</v>
      </c>
      <c r="S129" t="s">
        <v>396</v>
      </c>
      <c r="T129">
        <v>44652</v>
      </c>
      <c r="U129" s="12" t="s">
        <v>502</v>
      </c>
      <c r="V129">
        <v>40</v>
      </c>
    </row>
    <row r="130" spans="1:22" x14ac:dyDescent="0.25">
      <c r="A130" t="s">
        <v>199</v>
      </c>
      <c r="B130">
        <v>9728</v>
      </c>
      <c r="C130" t="s">
        <v>4</v>
      </c>
      <c r="D130" s="1">
        <v>44638.808935185189</v>
      </c>
      <c r="E130" t="s">
        <v>21</v>
      </c>
      <c r="F130" t="s">
        <v>149</v>
      </c>
      <c r="G130" t="s">
        <v>207</v>
      </c>
      <c r="H130" t="s">
        <v>361</v>
      </c>
      <c r="I130" t="s">
        <v>171</v>
      </c>
      <c r="J130" t="s">
        <v>178</v>
      </c>
      <c r="K130" t="s">
        <v>202</v>
      </c>
      <c r="L130">
        <v>15000000</v>
      </c>
      <c r="M130" t="s">
        <v>218</v>
      </c>
      <c r="N130" t="s">
        <v>218</v>
      </c>
      <c r="O130" t="s">
        <v>97</v>
      </c>
      <c r="P130" t="s">
        <v>210</v>
      </c>
      <c r="Q130" s="2">
        <v>44638.291666666664</v>
      </c>
      <c r="R130" s="2">
        <v>44639.708333333336</v>
      </c>
      <c r="S130" t="s">
        <v>503</v>
      </c>
      <c r="T130" t="s">
        <v>308</v>
      </c>
      <c r="U130" s="12" t="s">
        <v>502</v>
      </c>
      <c r="V130">
        <v>40</v>
      </c>
    </row>
    <row r="131" spans="1:22" x14ac:dyDescent="0.25">
      <c r="A131" t="s">
        <v>199</v>
      </c>
      <c r="B131">
        <v>7901</v>
      </c>
      <c r="C131" t="s">
        <v>4</v>
      </c>
      <c r="D131" s="1">
        <v>44641.853275462963</v>
      </c>
      <c r="E131" t="s">
        <v>39</v>
      </c>
      <c r="F131" t="s">
        <v>149</v>
      </c>
      <c r="G131" t="s">
        <v>207</v>
      </c>
      <c r="H131" t="s">
        <v>504</v>
      </c>
      <c r="I131" t="s">
        <v>171</v>
      </c>
      <c r="J131" t="s">
        <v>178</v>
      </c>
      <c r="K131" t="s">
        <v>202</v>
      </c>
      <c r="L131">
        <v>11500000</v>
      </c>
      <c r="M131" t="s">
        <v>505</v>
      </c>
      <c r="N131" t="s">
        <v>218</v>
      </c>
      <c r="O131" t="s">
        <v>97</v>
      </c>
      <c r="P131" t="s">
        <v>210</v>
      </c>
      <c r="Q131" s="2">
        <v>44539.333333333336</v>
      </c>
      <c r="R131" s="2">
        <v>44561</v>
      </c>
      <c r="S131" t="s">
        <v>506</v>
      </c>
      <c r="T131" t="s">
        <v>507</v>
      </c>
      <c r="U131" s="12" t="s">
        <v>502</v>
      </c>
      <c r="V131">
        <v>40</v>
      </c>
    </row>
    <row r="132" spans="1:22" x14ac:dyDescent="0.25">
      <c r="A132" t="s">
        <v>199</v>
      </c>
      <c r="B132">
        <v>8576</v>
      </c>
      <c r="C132" t="s">
        <v>4</v>
      </c>
      <c r="D132" s="1">
        <v>44580.938043981485</v>
      </c>
      <c r="E132" t="s">
        <v>11</v>
      </c>
      <c r="F132" t="s">
        <v>149</v>
      </c>
      <c r="G132" t="s">
        <v>207</v>
      </c>
      <c r="H132" t="s">
        <v>508</v>
      </c>
      <c r="I132" t="s">
        <v>169</v>
      </c>
      <c r="J132" t="s">
        <v>178</v>
      </c>
      <c r="K132" t="s">
        <v>202</v>
      </c>
      <c r="L132">
        <v>4156514</v>
      </c>
      <c r="M132" t="s">
        <v>218</v>
      </c>
      <c r="N132" t="s">
        <v>509</v>
      </c>
      <c r="O132" t="s">
        <v>98</v>
      </c>
      <c r="P132" t="s">
        <v>230</v>
      </c>
      <c r="Q132" s="2">
        <v>44580.333333333336</v>
      </c>
      <c r="R132" s="2">
        <v>44629.999305555553</v>
      </c>
      <c r="S132" t="s">
        <v>231</v>
      </c>
      <c r="T132" t="s">
        <v>232</v>
      </c>
      <c r="U132" s="12" t="s">
        <v>510</v>
      </c>
      <c r="V132">
        <v>417</v>
      </c>
    </row>
    <row r="133" spans="1:22" x14ac:dyDescent="0.25">
      <c r="A133" t="s">
        <v>199</v>
      </c>
      <c r="B133">
        <v>8567</v>
      </c>
      <c r="C133" t="s">
        <v>4</v>
      </c>
      <c r="D133" s="1">
        <v>44580.951249999998</v>
      </c>
      <c r="E133" t="s">
        <v>11</v>
      </c>
      <c r="F133" t="s">
        <v>149</v>
      </c>
      <c r="G133" t="s">
        <v>207</v>
      </c>
      <c r="H133" t="s">
        <v>511</v>
      </c>
      <c r="I133" t="s">
        <v>169</v>
      </c>
      <c r="J133" t="s">
        <v>178</v>
      </c>
      <c r="K133" t="s">
        <v>202</v>
      </c>
      <c r="L133">
        <v>1165628</v>
      </c>
      <c r="M133" t="s">
        <v>218</v>
      </c>
      <c r="N133" t="s">
        <v>512</v>
      </c>
      <c r="O133" t="s">
        <v>98</v>
      </c>
      <c r="P133" t="s">
        <v>230</v>
      </c>
      <c r="Q133" s="2">
        <v>44580.333333333336</v>
      </c>
      <c r="R133" s="2">
        <v>44629.999305555553</v>
      </c>
      <c r="S133" t="s">
        <v>231</v>
      </c>
      <c r="T133" t="s">
        <v>232</v>
      </c>
      <c r="U133" s="12" t="s">
        <v>513</v>
      </c>
      <c r="V133">
        <v>42</v>
      </c>
    </row>
    <row r="134" spans="1:22" x14ac:dyDescent="0.25">
      <c r="A134" t="s">
        <v>199</v>
      </c>
      <c r="B134">
        <v>7490</v>
      </c>
      <c r="C134" t="s">
        <v>4</v>
      </c>
      <c r="D134" s="1">
        <v>44505.81322916667</v>
      </c>
      <c r="E134" t="s">
        <v>51</v>
      </c>
      <c r="F134" t="s">
        <v>149</v>
      </c>
      <c r="G134" t="s">
        <v>207</v>
      </c>
      <c r="H134" t="s">
        <v>514</v>
      </c>
      <c r="I134" t="s">
        <v>167</v>
      </c>
      <c r="J134" t="s">
        <v>178</v>
      </c>
      <c r="K134" t="s">
        <v>202</v>
      </c>
      <c r="L134">
        <v>20000000</v>
      </c>
      <c r="M134" t="s">
        <v>218</v>
      </c>
      <c r="N134" t="s">
        <v>515</v>
      </c>
      <c r="O134" t="s">
        <v>98</v>
      </c>
      <c r="P134" t="s">
        <v>210</v>
      </c>
      <c r="Q134" s="2">
        <v>44505.291666666664</v>
      </c>
      <c r="R134" s="2">
        <v>44560.708333333336</v>
      </c>
      <c r="S134" t="s">
        <v>227</v>
      </c>
      <c r="T134">
        <v>44593</v>
      </c>
      <c r="U134" s="12" t="s">
        <v>516</v>
      </c>
      <c r="V134">
        <v>43</v>
      </c>
    </row>
    <row r="135" spans="1:22" x14ac:dyDescent="0.25">
      <c r="A135" t="s">
        <v>199</v>
      </c>
      <c r="B135">
        <v>6928</v>
      </c>
      <c r="C135" t="s">
        <v>4</v>
      </c>
      <c r="D135" s="1">
        <v>44460.940636574072</v>
      </c>
      <c r="E135" t="s">
        <v>48</v>
      </c>
      <c r="F135" t="s">
        <v>149</v>
      </c>
      <c r="G135" t="s">
        <v>200</v>
      </c>
      <c r="H135" t="s">
        <v>517</v>
      </c>
      <c r="I135" t="s">
        <v>162</v>
      </c>
      <c r="J135" t="s">
        <v>176</v>
      </c>
      <c r="K135">
        <v>0.4</v>
      </c>
      <c r="L135">
        <v>11500000</v>
      </c>
      <c r="M135" t="s">
        <v>518</v>
      </c>
      <c r="N135" t="s">
        <v>218</v>
      </c>
      <c r="O135" t="s">
        <v>97</v>
      </c>
      <c r="P135" t="s">
        <v>230</v>
      </c>
      <c r="Q135" s="2">
        <v>44455.291666666664</v>
      </c>
      <c r="R135" s="2">
        <v>44501.625</v>
      </c>
      <c r="S135" t="s">
        <v>519</v>
      </c>
      <c r="T135">
        <v>44531</v>
      </c>
      <c r="U135" s="12" t="s">
        <v>516</v>
      </c>
      <c r="V135">
        <v>43</v>
      </c>
    </row>
    <row r="136" spans="1:22" x14ac:dyDescent="0.25">
      <c r="A136" t="s">
        <v>199</v>
      </c>
      <c r="B136">
        <v>6469</v>
      </c>
      <c r="C136" t="s">
        <v>4</v>
      </c>
      <c r="D136" s="1">
        <v>44484.800393518519</v>
      </c>
      <c r="E136" t="s">
        <v>35</v>
      </c>
      <c r="F136" t="s">
        <v>151</v>
      </c>
      <c r="G136" t="s">
        <v>207</v>
      </c>
      <c r="H136" t="s">
        <v>520</v>
      </c>
      <c r="I136" t="s">
        <v>164</v>
      </c>
      <c r="J136" t="s">
        <v>177</v>
      </c>
      <c r="K136" t="s">
        <v>202</v>
      </c>
      <c r="L136">
        <v>1701000</v>
      </c>
      <c r="M136" t="s">
        <v>218</v>
      </c>
      <c r="N136" t="s">
        <v>218</v>
      </c>
      <c r="O136" t="s">
        <v>97</v>
      </c>
      <c r="P136" t="s">
        <v>210</v>
      </c>
      <c r="Q136" s="2">
        <v>44440.291666666664</v>
      </c>
      <c r="R136" s="2">
        <v>44498.708333333336</v>
      </c>
      <c r="S136" t="s">
        <v>521</v>
      </c>
      <c r="T136">
        <v>44579</v>
      </c>
      <c r="U136" s="12" t="s">
        <v>522</v>
      </c>
      <c r="V136">
        <v>436</v>
      </c>
    </row>
    <row r="137" spans="1:22" x14ac:dyDescent="0.25">
      <c r="A137" t="s">
        <v>199</v>
      </c>
      <c r="B137">
        <v>6406</v>
      </c>
      <c r="C137" t="s">
        <v>4</v>
      </c>
      <c r="D137" s="1">
        <v>44609.813634259262</v>
      </c>
      <c r="E137" t="s">
        <v>50</v>
      </c>
      <c r="F137" t="s">
        <v>149</v>
      </c>
      <c r="G137" t="s">
        <v>207</v>
      </c>
      <c r="H137" t="s">
        <v>319</v>
      </c>
      <c r="I137" t="s">
        <v>168</v>
      </c>
      <c r="J137" t="s">
        <v>178</v>
      </c>
      <c r="K137">
        <v>1</v>
      </c>
      <c r="L137">
        <v>17000000</v>
      </c>
      <c r="M137" t="s">
        <v>218</v>
      </c>
      <c r="N137" t="s">
        <v>218</v>
      </c>
      <c r="O137" t="s">
        <v>97</v>
      </c>
      <c r="P137" t="s">
        <v>210</v>
      </c>
      <c r="Q137" s="2">
        <v>44397.291666666664</v>
      </c>
      <c r="R137" s="2">
        <v>44427</v>
      </c>
      <c r="S137" t="s">
        <v>410</v>
      </c>
      <c r="T137">
        <v>44449</v>
      </c>
      <c r="U137" s="12" t="s">
        <v>523</v>
      </c>
      <c r="V137">
        <v>44</v>
      </c>
    </row>
    <row r="138" spans="1:22" x14ac:dyDescent="0.25">
      <c r="A138" t="s">
        <v>199</v>
      </c>
      <c r="B138">
        <v>8654</v>
      </c>
      <c r="C138" t="s">
        <v>4</v>
      </c>
      <c r="D138" s="1">
        <v>44628.982615740744</v>
      </c>
      <c r="E138" t="s">
        <v>51</v>
      </c>
      <c r="F138" t="s">
        <v>149</v>
      </c>
      <c r="G138" t="s">
        <v>207</v>
      </c>
      <c r="H138" t="s">
        <v>373</v>
      </c>
      <c r="I138" t="s">
        <v>170</v>
      </c>
      <c r="J138" t="s">
        <v>178</v>
      </c>
      <c r="K138" t="s">
        <v>202</v>
      </c>
      <c r="L138">
        <v>8000000</v>
      </c>
      <c r="M138" t="s">
        <v>218</v>
      </c>
      <c r="N138" t="s">
        <v>218</v>
      </c>
      <c r="O138" t="s">
        <v>97</v>
      </c>
      <c r="P138" t="s">
        <v>204</v>
      </c>
      <c r="Q138" s="2">
        <v>44586.666666666664</v>
      </c>
      <c r="R138" s="2">
        <v>44635.708333333336</v>
      </c>
      <c r="S138" t="s">
        <v>470</v>
      </c>
      <c r="T138">
        <v>44743</v>
      </c>
      <c r="U138" s="12" t="s">
        <v>523</v>
      </c>
      <c r="V138">
        <v>44</v>
      </c>
    </row>
    <row r="139" spans="1:22" x14ac:dyDescent="0.25">
      <c r="A139" t="s">
        <v>199</v>
      </c>
      <c r="B139">
        <v>6847</v>
      </c>
      <c r="C139" t="s">
        <v>4</v>
      </c>
      <c r="D139" s="1">
        <v>44448.697106481479</v>
      </c>
      <c r="E139" t="s">
        <v>65</v>
      </c>
      <c r="F139" t="s">
        <v>149</v>
      </c>
      <c r="G139" t="s">
        <v>207</v>
      </c>
      <c r="H139" t="s">
        <v>248</v>
      </c>
      <c r="I139" t="s">
        <v>168</v>
      </c>
      <c r="J139" t="s">
        <v>178</v>
      </c>
      <c r="K139" t="s">
        <v>202</v>
      </c>
      <c r="L139">
        <v>30000000</v>
      </c>
      <c r="M139" t="s">
        <v>218</v>
      </c>
      <c r="N139" t="s">
        <v>218</v>
      </c>
      <c r="O139" t="s">
        <v>97</v>
      </c>
      <c r="P139" t="s">
        <v>204</v>
      </c>
      <c r="Q139" s="2">
        <v>44447.291666666664</v>
      </c>
      <c r="R139" s="2">
        <v>44474.708333333336</v>
      </c>
      <c r="S139">
        <v>46112</v>
      </c>
      <c r="T139">
        <v>44593</v>
      </c>
      <c r="U139" s="12" t="s">
        <v>524</v>
      </c>
      <c r="V139">
        <v>46</v>
      </c>
    </row>
    <row r="140" spans="1:22" x14ac:dyDescent="0.25">
      <c r="A140" t="s">
        <v>199</v>
      </c>
      <c r="B140">
        <v>8336</v>
      </c>
      <c r="C140" t="s">
        <v>4</v>
      </c>
      <c r="D140" s="1">
        <v>44568.006932870368</v>
      </c>
      <c r="E140" t="s">
        <v>36</v>
      </c>
      <c r="F140" t="s">
        <v>150</v>
      </c>
      <c r="G140" t="s">
        <v>200</v>
      </c>
      <c r="H140" t="s">
        <v>319</v>
      </c>
      <c r="I140" t="s">
        <v>157</v>
      </c>
      <c r="J140" t="s">
        <v>175</v>
      </c>
      <c r="K140" t="s">
        <v>202</v>
      </c>
      <c r="L140">
        <v>160000000</v>
      </c>
      <c r="M140" t="s">
        <v>332</v>
      </c>
      <c r="N140" t="s">
        <v>218</v>
      </c>
      <c r="O140" t="s">
        <v>97</v>
      </c>
      <c r="P140" t="s">
        <v>210</v>
      </c>
      <c r="Q140" s="2">
        <v>44564.333333333336</v>
      </c>
      <c r="R140" s="2">
        <v>44621.375</v>
      </c>
      <c r="S140" t="s">
        <v>525</v>
      </c>
      <c r="T140" t="s">
        <v>526</v>
      </c>
      <c r="U140" s="12" t="s">
        <v>527</v>
      </c>
      <c r="V140">
        <v>47</v>
      </c>
    </row>
    <row r="141" spans="1:22" x14ac:dyDescent="0.25">
      <c r="A141" t="s">
        <v>199</v>
      </c>
      <c r="B141">
        <v>6853</v>
      </c>
      <c r="C141" t="s">
        <v>4</v>
      </c>
      <c r="D141" s="1">
        <v>44448.807141203702</v>
      </c>
      <c r="E141" t="s">
        <v>39</v>
      </c>
      <c r="F141" t="s">
        <v>149</v>
      </c>
      <c r="G141" t="s">
        <v>207</v>
      </c>
      <c r="H141" t="s">
        <v>528</v>
      </c>
      <c r="I141" t="s">
        <v>168</v>
      </c>
      <c r="J141" t="s">
        <v>175</v>
      </c>
      <c r="K141" t="s">
        <v>202</v>
      </c>
      <c r="L141">
        <v>1600000</v>
      </c>
      <c r="M141" t="s">
        <v>218</v>
      </c>
      <c r="N141" t="s">
        <v>529</v>
      </c>
      <c r="O141" t="s">
        <v>98</v>
      </c>
      <c r="P141" t="s">
        <v>210</v>
      </c>
      <c r="Q141" s="2">
        <v>44449.291666666664</v>
      </c>
      <c r="R141" s="2">
        <v>44498.5</v>
      </c>
      <c r="S141" t="s">
        <v>216</v>
      </c>
      <c r="T141">
        <v>44562</v>
      </c>
      <c r="U141" s="12" t="s">
        <v>530</v>
      </c>
      <c r="V141">
        <v>48</v>
      </c>
    </row>
    <row r="142" spans="1:22" x14ac:dyDescent="0.25">
      <c r="A142" t="s">
        <v>199</v>
      </c>
      <c r="B142">
        <v>7033</v>
      </c>
      <c r="C142" t="s">
        <v>4</v>
      </c>
      <c r="D142" s="1">
        <v>44470.725266203706</v>
      </c>
      <c r="E142" t="s">
        <v>51</v>
      </c>
      <c r="F142" t="s">
        <v>149</v>
      </c>
      <c r="G142" t="s">
        <v>207</v>
      </c>
      <c r="H142" t="s">
        <v>531</v>
      </c>
      <c r="I142" t="s">
        <v>171</v>
      </c>
      <c r="J142" t="s">
        <v>178</v>
      </c>
      <c r="K142" t="s">
        <v>202</v>
      </c>
      <c r="L142">
        <v>1100000</v>
      </c>
      <c r="M142" t="s">
        <v>218</v>
      </c>
      <c r="N142" t="s">
        <v>532</v>
      </c>
      <c r="O142" t="s">
        <v>98</v>
      </c>
      <c r="P142" t="s">
        <v>210</v>
      </c>
      <c r="Q142" s="2">
        <v>44470.291666666664</v>
      </c>
      <c r="R142" s="2">
        <v>44587.708333333336</v>
      </c>
      <c r="S142" t="s">
        <v>533</v>
      </c>
      <c r="T142">
        <v>44593</v>
      </c>
      <c r="U142" s="12" t="s">
        <v>534</v>
      </c>
      <c r="V142">
        <v>5</v>
      </c>
    </row>
    <row r="143" spans="1:22" x14ac:dyDescent="0.25">
      <c r="A143" t="s">
        <v>199</v>
      </c>
      <c r="B143">
        <v>7559</v>
      </c>
      <c r="C143" t="s">
        <v>4</v>
      </c>
      <c r="D143" s="1">
        <v>44642.774328703701</v>
      </c>
      <c r="E143" t="s">
        <v>39</v>
      </c>
      <c r="F143" t="s">
        <v>149</v>
      </c>
      <c r="G143" t="s">
        <v>207</v>
      </c>
      <c r="H143" t="s">
        <v>214</v>
      </c>
      <c r="I143" t="s">
        <v>171</v>
      </c>
      <c r="J143" t="s">
        <v>178</v>
      </c>
      <c r="K143">
        <v>0.15</v>
      </c>
      <c r="L143">
        <v>1500000</v>
      </c>
      <c r="M143" t="s">
        <v>535</v>
      </c>
      <c r="N143" t="s">
        <v>536</v>
      </c>
      <c r="O143" t="s">
        <v>98</v>
      </c>
      <c r="P143" t="s">
        <v>210</v>
      </c>
      <c r="Q143" s="2">
        <v>44510.333333333336</v>
      </c>
      <c r="R143" s="2">
        <v>44545</v>
      </c>
      <c r="S143" t="s">
        <v>537</v>
      </c>
      <c r="T143">
        <v>45107</v>
      </c>
      <c r="U143" s="12" t="s">
        <v>534</v>
      </c>
      <c r="V143">
        <v>5</v>
      </c>
    </row>
    <row r="144" spans="1:22" x14ac:dyDescent="0.25">
      <c r="A144" t="s">
        <v>199</v>
      </c>
      <c r="B144">
        <v>7751</v>
      </c>
      <c r="C144" t="s">
        <v>4</v>
      </c>
      <c r="D144" s="1">
        <v>44524.771261574075</v>
      </c>
      <c r="E144" t="s">
        <v>43</v>
      </c>
      <c r="F144" t="s">
        <v>149</v>
      </c>
      <c r="G144" t="s">
        <v>200</v>
      </c>
      <c r="H144" t="s">
        <v>538</v>
      </c>
      <c r="I144" t="s">
        <v>172</v>
      </c>
      <c r="J144" t="s">
        <v>178</v>
      </c>
      <c r="K144" t="s">
        <v>202</v>
      </c>
      <c r="L144">
        <v>250000</v>
      </c>
      <c r="M144" t="s">
        <v>218</v>
      </c>
      <c r="N144" t="s">
        <v>218</v>
      </c>
      <c r="O144" t="s">
        <v>97</v>
      </c>
      <c r="P144" t="s">
        <v>210</v>
      </c>
      <c r="Q144" s="2">
        <v>44524.333333333336</v>
      </c>
      <c r="R144" s="2">
        <v>44602.999305555553</v>
      </c>
      <c r="S144" t="s">
        <v>539</v>
      </c>
      <c r="T144">
        <v>44652</v>
      </c>
      <c r="U144" s="12" t="s">
        <v>534</v>
      </c>
      <c r="V144">
        <v>5</v>
      </c>
    </row>
    <row r="145" spans="1:22" x14ac:dyDescent="0.25">
      <c r="A145" t="s">
        <v>199</v>
      </c>
      <c r="B145">
        <v>6409</v>
      </c>
      <c r="C145" t="s">
        <v>4</v>
      </c>
      <c r="D145" s="1">
        <v>44618.00712962963</v>
      </c>
      <c r="E145" t="s">
        <v>50</v>
      </c>
      <c r="F145" t="s">
        <v>149</v>
      </c>
      <c r="G145" t="s">
        <v>207</v>
      </c>
      <c r="H145" t="s">
        <v>319</v>
      </c>
      <c r="I145" t="s">
        <v>168</v>
      </c>
      <c r="J145" t="s">
        <v>178</v>
      </c>
      <c r="K145">
        <v>1</v>
      </c>
      <c r="L145">
        <v>3000000</v>
      </c>
      <c r="M145" t="s">
        <v>540</v>
      </c>
      <c r="N145" t="s">
        <v>218</v>
      </c>
      <c r="O145" t="s">
        <v>97</v>
      </c>
      <c r="P145" t="s">
        <v>210</v>
      </c>
      <c r="Q145" s="2">
        <v>44397.291666666664</v>
      </c>
      <c r="R145" s="2">
        <v>44427</v>
      </c>
      <c r="S145" t="s">
        <v>410</v>
      </c>
      <c r="T145">
        <v>44449</v>
      </c>
      <c r="U145" s="12" t="s">
        <v>534</v>
      </c>
      <c r="V145">
        <v>5</v>
      </c>
    </row>
    <row r="146" spans="1:22" x14ac:dyDescent="0.25">
      <c r="A146" t="s">
        <v>199</v>
      </c>
      <c r="B146">
        <v>8660</v>
      </c>
      <c r="C146" t="s">
        <v>4</v>
      </c>
      <c r="D146" s="1">
        <v>44628.983275462961</v>
      </c>
      <c r="E146" t="s">
        <v>51</v>
      </c>
      <c r="F146" t="s">
        <v>149</v>
      </c>
      <c r="G146" t="s">
        <v>207</v>
      </c>
      <c r="H146" t="s">
        <v>541</v>
      </c>
      <c r="I146" t="s">
        <v>173</v>
      </c>
      <c r="J146" t="s">
        <v>178</v>
      </c>
      <c r="K146" t="s">
        <v>202</v>
      </c>
      <c r="L146">
        <v>1000000</v>
      </c>
      <c r="M146" t="s">
        <v>218</v>
      </c>
      <c r="N146" t="s">
        <v>218</v>
      </c>
      <c r="O146" t="s">
        <v>97</v>
      </c>
      <c r="P146" t="s">
        <v>204</v>
      </c>
      <c r="Q146" s="2">
        <v>44586.666666666664</v>
      </c>
      <c r="R146" s="2">
        <v>44635.708333333336</v>
      </c>
      <c r="S146" t="s">
        <v>470</v>
      </c>
      <c r="T146">
        <v>44743</v>
      </c>
      <c r="U146" s="12" t="s">
        <v>534</v>
      </c>
      <c r="V146">
        <v>5</v>
      </c>
    </row>
    <row r="147" spans="1:22" x14ac:dyDescent="0.25">
      <c r="A147" t="s">
        <v>199</v>
      </c>
      <c r="B147">
        <v>6577</v>
      </c>
      <c r="C147" t="s">
        <v>4</v>
      </c>
      <c r="D147" s="1">
        <v>44707.808599537035</v>
      </c>
      <c r="E147" t="s">
        <v>36</v>
      </c>
      <c r="F147" t="s">
        <v>150</v>
      </c>
      <c r="G147" t="s">
        <v>207</v>
      </c>
      <c r="H147" t="s">
        <v>319</v>
      </c>
      <c r="I147" t="s">
        <v>169</v>
      </c>
      <c r="J147" t="s">
        <v>178</v>
      </c>
      <c r="K147" t="s">
        <v>202</v>
      </c>
      <c r="L147">
        <v>41000000</v>
      </c>
      <c r="M147" t="s">
        <v>218</v>
      </c>
      <c r="N147" t="s">
        <v>218</v>
      </c>
      <c r="O147" t="s">
        <v>97</v>
      </c>
      <c r="P147" t="s">
        <v>204</v>
      </c>
      <c r="Q147" s="2">
        <v>44414.291666666664</v>
      </c>
      <c r="R147" s="2">
        <v>44497</v>
      </c>
      <c r="S147" t="s">
        <v>501</v>
      </c>
      <c r="T147">
        <v>44593</v>
      </c>
      <c r="U147" s="12" t="s">
        <v>534</v>
      </c>
      <c r="V147">
        <v>5</v>
      </c>
    </row>
    <row r="148" spans="1:22" x14ac:dyDescent="0.25">
      <c r="A148" t="s">
        <v>199</v>
      </c>
      <c r="B148">
        <v>8534</v>
      </c>
      <c r="C148" t="s">
        <v>4</v>
      </c>
      <c r="D148" s="1">
        <v>44623.76599537037</v>
      </c>
      <c r="E148" t="s">
        <v>32</v>
      </c>
      <c r="F148" t="s">
        <v>149</v>
      </c>
      <c r="G148" t="s">
        <v>207</v>
      </c>
      <c r="H148" t="s">
        <v>542</v>
      </c>
      <c r="I148" t="s">
        <v>169</v>
      </c>
      <c r="J148" t="s">
        <v>175</v>
      </c>
      <c r="K148" t="s">
        <v>202</v>
      </c>
      <c r="L148">
        <v>14000000</v>
      </c>
      <c r="M148" t="s">
        <v>543</v>
      </c>
      <c r="N148" t="s">
        <v>218</v>
      </c>
      <c r="O148" t="s">
        <v>97</v>
      </c>
      <c r="P148" t="s">
        <v>210</v>
      </c>
      <c r="Q148" s="2">
        <v>44621.333333333336</v>
      </c>
      <c r="R148" s="2">
        <v>44666.625</v>
      </c>
      <c r="S148" t="s">
        <v>544</v>
      </c>
      <c r="T148">
        <v>44896</v>
      </c>
      <c r="U148" s="12" t="s">
        <v>545</v>
      </c>
      <c r="V148">
        <v>50</v>
      </c>
    </row>
    <row r="149" spans="1:22" x14ac:dyDescent="0.25">
      <c r="A149" t="s">
        <v>199</v>
      </c>
      <c r="B149">
        <v>9386</v>
      </c>
      <c r="C149" t="s">
        <v>4</v>
      </c>
      <c r="D149" s="1">
        <v>44628.976215277777</v>
      </c>
      <c r="E149" t="s">
        <v>20</v>
      </c>
      <c r="F149" t="s">
        <v>149</v>
      </c>
      <c r="G149" t="s">
        <v>207</v>
      </c>
      <c r="H149" t="s">
        <v>279</v>
      </c>
      <c r="I149" t="s">
        <v>171</v>
      </c>
      <c r="J149" t="s">
        <v>178</v>
      </c>
      <c r="K149" t="s">
        <v>202</v>
      </c>
      <c r="L149">
        <v>5000000000</v>
      </c>
      <c r="M149" t="s">
        <v>218</v>
      </c>
      <c r="N149" t="s">
        <v>218</v>
      </c>
      <c r="O149" t="s">
        <v>97</v>
      </c>
      <c r="P149" t="s">
        <v>177</v>
      </c>
      <c r="Q149" s="2">
        <v>44520.041666666664</v>
      </c>
      <c r="R149" s="2">
        <v>44623.708333333336</v>
      </c>
      <c r="S149" t="s">
        <v>546</v>
      </c>
      <c r="T149" t="s">
        <v>547</v>
      </c>
      <c r="U149" s="12" t="s">
        <v>545</v>
      </c>
      <c r="V149">
        <v>50</v>
      </c>
    </row>
    <row r="150" spans="1:22" x14ac:dyDescent="0.25">
      <c r="A150" t="s">
        <v>199</v>
      </c>
      <c r="B150">
        <v>8570</v>
      </c>
      <c r="C150" t="s">
        <v>4</v>
      </c>
      <c r="D150" s="1">
        <v>44580.943530092591</v>
      </c>
      <c r="E150" t="s">
        <v>11</v>
      </c>
      <c r="F150" t="s">
        <v>149</v>
      </c>
      <c r="G150" t="s">
        <v>207</v>
      </c>
      <c r="H150" t="s">
        <v>228</v>
      </c>
      <c r="I150" t="s">
        <v>169</v>
      </c>
      <c r="J150" t="s">
        <v>178</v>
      </c>
      <c r="K150">
        <v>1</v>
      </c>
      <c r="L150">
        <v>3180000</v>
      </c>
      <c r="M150" t="s">
        <v>218</v>
      </c>
      <c r="N150" t="s">
        <v>548</v>
      </c>
      <c r="O150" t="s">
        <v>98</v>
      </c>
      <c r="P150" t="s">
        <v>230</v>
      </c>
      <c r="Q150" s="2">
        <v>44580.333333333336</v>
      </c>
      <c r="R150" s="2">
        <v>44629.999305555553</v>
      </c>
      <c r="S150" t="s">
        <v>231</v>
      </c>
      <c r="T150" t="s">
        <v>232</v>
      </c>
      <c r="U150" s="12" t="s">
        <v>549</v>
      </c>
      <c r="V150">
        <v>51</v>
      </c>
    </row>
    <row r="151" spans="1:22" x14ac:dyDescent="0.25">
      <c r="A151" t="s">
        <v>199</v>
      </c>
      <c r="B151">
        <v>7292</v>
      </c>
      <c r="C151" t="s">
        <v>4</v>
      </c>
      <c r="D151" s="1">
        <v>44517.906435185185</v>
      </c>
      <c r="E151" t="s">
        <v>36</v>
      </c>
      <c r="F151" t="s">
        <v>151</v>
      </c>
      <c r="G151" t="s">
        <v>207</v>
      </c>
      <c r="H151" t="s">
        <v>319</v>
      </c>
      <c r="I151" t="s">
        <v>171</v>
      </c>
      <c r="J151" t="s">
        <v>178</v>
      </c>
      <c r="K151" t="s">
        <v>202</v>
      </c>
      <c r="L151">
        <v>19664680</v>
      </c>
      <c r="M151" t="s">
        <v>218</v>
      </c>
      <c r="N151" t="s">
        <v>218</v>
      </c>
      <c r="O151" t="s">
        <v>97</v>
      </c>
      <c r="P151" t="s">
        <v>204</v>
      </c>
      <c r="Q151" s="2">
        <v>44494.291666666664</v>
      </c>
      <c r="R151" s="2">
        <v>44580</v>
      </c>
      <c r="S151" t="s">
        <v>550</v>
      </c>
      <c r="T151">
        <v>44713</v>
      </c>
      <c r="U151" s="12" t="s">
        <v>551</v>
      </c>
      <c r="V151">
        <v>52</v>
      </c>
    </row>
    <row r="152" spans="1:22" x14ac:dyDescent="0.25">
      <c r="A152" t="s">
        <v>199</v>
      </c>
      <c r="B152">
        <v>7808</v>
      </c>
      <c r="C152" t="s">
        <v>4</v>
      </c>
      <c r="D152" s="1">
        <v>44530.947141203702</v>
      </c>
      <c r="E152" t="s">
        <v>39</v>
      </c>
      <c r="F152" t="s">
        <v>149</v>
      </c>
      <c r="G152" t="s">
        <v>207</v>
      </c>
      <c r="H152" t="s">
        <v>552</v>
      </c>
      <c r="I152" t="s">
        <v>168</v>
      </c>
      <c r="J152" t="s">
        <v>175</v>
      </c>
      <c r="K152">
        <v>0.12</v>
      </c>
      <c r="L152">
        <v>4680000</v>
      </c>
      <c r="M152" t="s">
        <v>218</v>
      </c>
      <c r="N152" t="s">
        <v>218</v>
      </c>
      <c r="O152" t="s">
        <v>97</v>
      </c>
      <c r="P152" t="s">
        <v>204</v>
      </c>
      <c r="Q152" s="2">
        <v>44530.333333333336</v>
      </c>
      <c r="R152" s="2">
        <v>44621.708333333336</v>
      </c>
      <c r="S152" t="s">
        <v>553</v>
      </c>
      <c r="T152" t="s">
        <v>305</v>
      </c>
      <c r="U152" s="12" t="s">
        <v>554</v>
      </c>
      <c r="V152">
        <v>53</v>
      </c>
    </row>
    <row r="153" spans="1:22" x14ac:dyDescent="0.25">
      <c r="A153" t="s">
        <v>199</v>
      </c>
      <c r="B153">
        <v>9779</v>
      </c>
      <c r="C153" t="s">
        <v>4</v>
      </c>
      <c r="D153" s="1">
        <v>44648.859074074076</v>
      </c>
      <c r="E153" t="s">
        <v>51</v>
      </c>
      <c r="F153" t="s">
        <v>149</v>
      </c>
      <c r="G153" t="s">
        <v>207</v>
      </c>
      <c r="H153" t="s">
        <v>555</v>
      </c>
      <c r="I153" t="s">
        <v>168</v>
      </c>
      <c r="J153" t="s">
        <v>175</v>
      </c>
      <c r="K153">
        <v>0.2</v>
      </c>
      <c r="L153">
        <v>9600000</v>
      </c>
      <c r="M153" t="s">
        <v>218</v>
      </c>
      <c r="N153" t="s">
        <v>556</v>
      </c>
      <c r="O153" t="s">
        <v>98</v>
      </c>
      <c r="P153" t="s">
        <v>210</v>
      </c>
      <c r="Q153" s="2">
        <v>44648.625</v>
      </c>
      <c r="R153" s="2">
        <v>44704.708333333336</v>
      </c>
      <c r="S153" t="s">
        <v>329</v>
      </c>
      <c r="T153">
        <v>44743</v>
      </c>
      <c r="U153" s="12" t="s">
        <v>557</v>
      </c>
      <c r="V153">
        <v>54</v>
      </c>
    </row>
    <row r="154" spans="1:22" x14ac:dyDescent="0.25">
      <c r="A154" t="s">
        <v>199</v>
      </c>
      <c r="B154">
        <v>6478</v>
      </c>
      <c r="C154" t="s">
        <v>4</v>
      </c>
      <c r="D154" s="1">
        <v>44484.801238425927</v>
      </c>
      <c r="E154" t="s">
        <v>35</v>
      </c>
      <c r="F154" t="s">
        <v>151</v>
      </c>
      <c r="G154" t="s">
        <v>207</v>
      </c>
      <c r="H154" t="s">
        <v>520</v>
      </c>
      <c r="I154" t="s">
        <v>164</v>
      </c>
      <c r="J154" t="s">
        <v>177</v>
      </c>
      <c r="K154" t="s">
        <v>202</v>
      </c>
      <c r="L154">
        <v>4720000</v>
      </c>
      <c r="M154" t="s">
        <v>218</v>
      </c>
      <c r="N154" t="s">
        <v>218</v>
      </c>
      <c r="O154" t="s">
        <v>97</v>
      </c>
      <c r="P154" t="s">
        <v>210</v>
      </c>
      <c r="Q154" s="2">
        <v>44440.291666666664</v>
      </c>
      <c r="R154" s="2">
        <v>44498.708333333336</v>
      </c>
      <c r="S154" t="s">
        <v>521</v>
      </c>
      <c r="T154">
        <v>44579</v>
      </c>
      <c r="U154" s="12" t="s">
        <v>558</v>
      </c>
      <c r="V154">
        <v>55</v>
      </c>
    </row>
    <row r="155" spans="1:22" x14ac:dyDescent="0.25">
      <c r="A155" t="s">
        <v>199</v>
      </c>
      <c r="B155">
        <v>6946</v>
      </c>
      <c r="C155" t="s">
        <v>4</v>
      </c>
      <c r="D155" s="1">
        <v>44459.953368055554</v>
      </c>
      <c r="E155" t="s">
        <v>65</v>
      </c>
      <c r="F155" t="s">
        <v>149</v>
      </c>
      <c r="G155" t="s">
        <v>200</v>
      </c>
      <c r="H155" t="s">
        <v>248</v>
      </c>
      <c r="I155" t="s">
        <v>169</v>
      </c>
      <c r="J155" t="s">
        <v>178</v>
      </c>
      <c r="K155" t="s">
        <v>202</v>
      </c>
      <c r="L155">
        <v>15000000</v>
      </c>
      <c r="M155" t="s">
        <v>218</v>
      </c>
      <c r="N155" t="s">
        <v>218</v>
      </c>
      <c r="O155" t="s">
        <v>97</v>
      </c>
      <c r="P155" t="s">
        <v>210</v>
      </c>
      <c r="Q155" s="2">
        <v>44459.291666666664</v>
      </c>
      <c r="R155" s="2">
        <v>44487.708333333336</v>
      </c>
      <c r="S155">
        <v>46477</v>
      </c>
      <c r="T155">
        <v>44682</v>
      </c>
      <c r="U155" s="12" t="s">
        <v>559</v>
      </c>
      <c r="V155">
        <v>56</v>
      </c>
    </row>
    <row r="156" spans="1:22" x14ac:dyDescent="0.25">
      <c r="A156" t="s">
        <v>199</v>
      </c>
      <c r="B156">
        <v>8663</v>
      </c>
      <c r="C156" t="s">
        <v>4</v>
      </c>
      <c r="D156" s="1">
        <v>44628.98159722222</v>
      </c>
      <c r="E156" t="s">
        <v>51</v>
      </c>
      <c r="F156" t="s">
        <v>149</v>
      </c>
      <c r="G156" t="s">
        <v>207</v>
      </c>
      <c r="H156" t="s">
        <v>541</v>
      </c>
      <c r="I156" t="s">
        <v>167</v>
      </c>
      <c r="J156" t="s">
        <v>178</v>
      </c>
      <c r="K156" t="s">
        <v>202</v>
      </c>
      <c r="L156">
        <v>6000000</v>
      </c>
      <c r="M156" t="s">
        <v>218</v>
      </c>
      <c r="N156" t="s">
        <v>218</v>
      </c>
      <c r="O156" t="s">
        <v>97</v>
      </c>
      <c r="P156" t="s">
        <v>204</v>
      </c>
      <c r="Q156" s="2">
        <v>44586.666666666664</v>
      </c>
      <c r="R156" s="2">
        <v>44635.708333333336</v>
      </c>
      <c r="S156" t="s">
        <v>470</v>
      </c>
      <c r="T156">
        <v>44743</v>
      </c>
      <c r="U156" s="12" t="s">
        <v>559</v>
      </c>
      <c r="V156">
        <v>56</v>
      </c>
    </row>
    <row r="157" spans="1:22" x14ac:dyDescent="0.25">
      <c r="A157" t="s">
        <v>199</v>
      </c>
      <c r="B157">
        <v>6475</v>
      </c>
      <c r="C157" t="s">
        <v>4</v>
      </c>
      <c r="D157" s="1">
        <v>44484.800983796296</v>
      </c>
      <c r="E157" t="s">
        <v>35</v>
      </c>
      <c r="F157" t="s">
        <v>151</v>
      </c>
      <c r="G157" t="s">
        <v>207</v>
      </c>
      <c r="H157" t="s">
        <v>520</v>
      </c>
      <c r="I157" t="s">
        <v>164</v>
      </c>
      <c r="J157" t="s">
        <v>177</v>
      </c>
      <c r="K157" t="s">
        <v>202</v>
      </c>
      <c r="L157">
        <v>639000</v>
      </c>
      <c r="M157" t="s">
        <v>218</v>
      </c>
      <c r="N157" t="s">
        <v>218</v>
      </c>
      <c r="O157" t="s">
        <v>97</v>
      </c>
      <c r="P157" t="s">
        <v>210</v>
      </c>
      <c r="Q157" s="2">
        <v>44440.291666666664</v>
      </c>
      <c r="R157" s="2">
        <v>44498.708333333336</v>
      </c>
      <c r="S157" t="s">
        <v>521</v>
      </c>
      <c r="T157">
        <v>44586</v>
      </c>
      <c r="U157" s="12" t="s">
        <v>560</v>
      </c>
      <c r="V157">
        <v>566</v>
      </c>
    </row>
    <row r="158" spans="1:22" x14ac:dyDescent="0.25">
      <c r="A158" t="s">
        <v>199</v>
      </c>
      <c r="B158">
        <v>7189</v>
      </c>
      <c r="C158" t="s">
        <v>4</v>
      </c>
      <c r="D158" s="1">
        <v>44488.863877314812</v>
      </c>
      <c r="E158" t="s">
        <v>15</v>
      </c>
      <c r="F158" t="s">
        <v>149</v>
      </c>
      <c r="G158" t="s">
        <v>207</v>
      </c>
      <c r="H158" t="s">
        <v>333</v>
      </c>
      <c r="I158" t="s">
        <v>159</v>
      </c>
      <c r="J158" t="s">
        <v>178</v>
      </c>
      <c r="K158" t="s">
        <v>202</v>
      </c>
      <c r="L158">
        <v>45000000</v>
      </c>
      <c r="M158" t="s">
        <v>561</v>
      </c>
      <c r="N158">
        <v>200000</v>
      </c>
      <c r="O158" t="s">
        <v>99</v>
      </c>
      <c r="P158" t="s">
        <v>210</v>
      </c>
      <c r="Q158" s="2">
        <v>44488.291666666664</v>
      </c>
      <c r="R158" s="2">
        <v>44579</v>
      </c>
      <c r="S158" t="s">
        <v>254</v>
      </c>
      <c r="T158" t="s">
        <v>562</v>
      </c>
      <c r="U158" s="12" t="s">
        <v>563</v>
      </c>
      <c r="V158">
        <v>568</v>
      </c>
    </row>
    <row r="159" spans="1:22" x14ac:dyDescent="0.25">
      <c r="A159" t="s">
        <v>199</v>
      </c>
      <c r="B159">
        <v>8564</v>
      </c>
      <c r="C159" t="s">
        <v>4</v>
      </c>
      <c r="D159" s="1">
        <v>44580.949016203704</v>
      </c>
      <c r="E159" t="s">
        <v>11</v>
      </c>
      <c r="F159" t="s">
        <v>149</v>
      </c>
      <c r="G159" t="s">
        <v>207</v>
      </c>
      <c r="H159" t="s">
        <v>564</v>
      </c>
      <c r="I159" t="s">
        <v>169</v>
      </c>
      <c r="J159" t="s">
        <v>176</v>
      </c>
      <c r="K159">
        <v>1</v>
      </c>
      <c r="L159">
        <v>12850000</v>
      </c>
      <c r="M159" t="s">
        <v>218</v>
      </c>
      <c r="N159" t="s">
        <v>565</v>
      </c>
      <c r="O159" t="s">
        <v>98</v>
      </c>
      <c r="P159" t="s">
        <v>230</v>
      </c>
      <c r="Q159" s="2">
        <v>44580.333333333336</v>
      </c>
      <c r="R159" s="2">
        <v>44629.999305555553</v>
      </c>
      <c r="S159" t="s">
        <v>231</v>
      </c>
      <c r="T159" t="s">
        <v>232</v>
      </c>
      <c r="U159" s="12" t="s">
        <v>566</v>
      </c>
      <c r="V159">
        <v>569</v>
      </c>
    </row>
    <row r="160" spans="1:22" x14ac:dyDescent="0.25">
      <c r="A160" t="s">
        <v>199</v>
      </c>
      <c r="B160">
        <v>8513</v>
      </c>
      <c r="C160" t="s">
        <v>4</v>
      </c>
      <c r="D160" s="1">
        <v>44601.904560185183</v>
      </c>
      <c r="E160" t="s">
        <v>49</v>
      </c>
      <c r="F160" t="s">
        <v>149</v>
      </c>
      <c r="G160" t="s">
        <v>207</v>
      </c>
      <c r="H160" t="s">
        <v>255</v>
      </c>
      <c r="I160" t="s">
        <v>160</v>
      </c>
      <c r="J160" t="s">
        <v>178</v>
      </c>
      <c r="K160" t="s">
        <v>202</v>
      </c>
      <c r="L160">
        <v>17000000</v>
      </c>
      <c r="M160" t="s">
        <v>218</v>
      </c>
      <c r="N160" t="s">
        <v>218</v>
      </c>
      <c r="O160" t="s">
        <v>97</v>
      </c>
      <c r="P160" t="s">
        <v>210</v>
      </c>
      <c r="Q160" s="2">
        <v>44572.958333333336</v>
      </c>
      <c r="R160" s="2">
        <v>44607.708333333336</v>
      </c>
      <c r="S160">
        <v>44713</v>
      </c>
      <c r="T160">
        <v>44645</v>
      </c>
      <c r="U160" s="12" t="s">
        <v>567</v>
      </c>
      <c r="V160">
        <v>57</v>
      </c>
    </row>
    <row r="161" spans="1:22" x14ac:dyDescent="0.25">
      <c r="A161" t="s">
        <v>199</v>
      </c>
      <c r="B161">
        <v>9989</v>
      </c>
      <c r="C161" t="s">
        <v>4</v>
      </c>
      <c r="D161" s="1">
        <v>44665.86005787037</v>
      </c>
      <c r="E161" t="s">
        <v>43</v>
      </c>
      <c r="F161" t="s">
        <v>149</v>
      </c>
      <c r="G161" t="s">
        <v>207</v>
      </c>
      <c r="H161" t="s">
        <v>248</v>
      </c>
      <c r="I161" t="s">
        <v>171</v>
      </c>
      <c r="J161" t="s">
        <v>178</v>
      </c>
      <c r="K161" t="s">
        <v>202</v>
      </c>
      <c r="L161">
        <v>1404000</v>
      </c>
      <c r="M161" t="s">
        <v>218</v>
      </c>
      <c r="N161" t="s">
        <v>218</v>
      </c>
      <c r="O161" t="s">
        <v>97</v>
      </c>
      <c r="P161" t="s">
        <v>204</v>
      </c>
      <c r="Q161" s="2">
        <v>44665.666666666664</v>
      </c>
      <c r="R161" s="2">
        <v>44694.999305555553</v>
      </c>
      <c r="S161" t="s">
        <v>568</v>
      </c>
      <c r="T161">
        <v>44713</v>
      </c>
      <c r="U161" s="12" t="s">
        <v>569</v>
      </c>
      <c r="V161">
        <v>58</v>
      </c>
    </row>
    <row r="162" spans="1:22" x14ac:dyDescent="0.25">
      <c r="A162" t="s">
        <v>199</v>
      </c>
      <c r="B162">
        <v>6466</v>
      </c>
      <c r="C162" t="s">
        <v>4</v>
      </c>
      <c r="D162" s="1">
        <v>44484.800115740742</v>
      </c>
      <c r="E162" t="s">
        <v>35</v>
      </c>
      <c r="F162" t="s">
        <v>151</v>
      </c>
      <c r="G162" t="s">
        <v>207</v>
      </c>
      <c r="H162" t="s">
        <v>520</v>
      </c>
      <c r="I162" t="s">
        <v>164</v>
      </c>
      <c r="J162" t="s">
        <v>177</v>
      </c>
      <c r="K162" t="s">
        <v>202</v>
      </c>
      <c r="L162">
        <v>600000</v>
      </c>
      <c r="M162" t="s">
        <v>218</v>
      </c>
      <c r="N162" t="s">
        <v>218</v>
      </c>
      <c r="O162" t="s">
        <v>97</v>
      </c>
      <c r="P162" t="s">
        <v>210</v>
      </c>
      <c r="Q162" s="2">
        <v>44440.291666666664</v>
      </c>
      <c r="R162" s="2">
        <v>44498.708333333336</v>
      </c>
      <c r="S162" t="s">
        <v>521</v>
      </c>
      <c r="T162">
        <v>44544</v>
      </c>
      <c r="U162" s="12" t="s">
        <v>570</v>
      </c>
      <c r="V162">
        <v>59</v>
      </c>
    </row>
    <row r="163" spans="1:22" x14ac:dyDescent="0.25">
      <c r="A163" t="s">
        <v>199</v>
      </c>
      <c r="B163">
        <v>7805</v>
      </c>
      <c r="C163" t="s">
        <v>4</v>
      </c>
      <c r="D163" s="1">
        <v>44530.92287037037</v>
      </c>
      <c r="E163" t="s">
        <v>39</v>
      </c>
      <c r="F163" t="s">
        <v>149</v>
      </c>
      <c r="G163" t="s">
        <v>207</v>
      </c>
      <c r="H163" t="s">
        <v>214</v>
      </c>
      <c r="I163" t="s">
        <v>172</v>
      </c>
      <c r="J163" t="s">
        <v>175</v>
      </c>
      <c r="K163">
        <v>0.5</v>
      </c>
      <c r="L163">
        <v>40000000</v>
      </c>
      <c r="M163" t="s">
        <v>218</v>
      </c>
      <c r="N163" t="s">
        <v>218</v>
      </c>
      <c r="O163" t="s">
        <v>97</v>
      </c>
      <c r="P163" t="s">
        <v>210</v>
      </c>
      <c r="Q163" s="2">
        <v>44530.333333333336</v>
      </c>
      <c r="R163" s="2">
        <v>44593.708333333336</v>
      </c>
      <c r="S163" t="s">
        <v>236</v>
      </c>
      <c r="T163" t="s">
        <v>232</v>
      </c>
      <c r="U163" s="12" t="s">
        <v>570</v>
      </c>
      <c r="V163">
        <v>59</v>
      </c>
    </row>
    <row r="164" spans="1:22" x14ac:dyDescent="0.25">
      <c r="A164" t="s">
        <v>199</v>
      </c>
      <c r="B164">
        <v>9575</v>
      </c>
      <c r="C164" t="s">
        <v>4</v>
      </c>
      <c r="D164" s="1">
        <v>44632.068425925929</v>
      </c>
      <c r="E164" t="s">
        <v>51</v>
      </c>
      <c r="F164" t="s">
        <v>149</v>
      </c>
      <c r="G164" t="s">
        <v>207</v>
      </c>
      <c r="H164" t="s">
        <v>388</v>
      </c>
      <c r="I164" t="s">
        <v>171</v>
      </c>
      <c r="J164" t="s">
        <v>175</v>
      </c>
      <c r="K164">
        <v>0.25</v>
      </c>
      <c r="L164">
        <v>500000</v>
      </c>
      <c r="M164" t="s">
        <v>218</v>
      </c>
      <c r="N164" t="s">
        <v>219</v>
      </c>
      <c r="O164" t="s">
        <v>98</v>
      </c>
      <c r="P164" t="s">
        <v>210</v>
      </c>
      <c r="Q164" s="2">
        <v>44631.666666666664</v>
      </c>
      <c r="R164" s="2">
        <v>44687.708333333336</v>
      </c>
      <c r="S164" t="s">
        <v>329</v>
      </c>
      <c r="T164">
        <v>44772</v>
      </c>
      <c r="U164" s="12" t="s">
        <v>571</v>
      </c>
      <c r="V164">
        <v>6</v>
      </c>
    </row>
    <row r="165" spans="1:22" x14ac:dyDescent="0.25">
      <c r="A165" t="s">
        <v>199</v>
      </c>
      <c r="B165">
        <v>7421</v>
      </c>
      <c r="C165" t="s">
        <v>4</v>
      </c>
      <c r="D165" s="1">
        <v>44502.752488425926</v>
      </c>
      <c r="E165" t="s">
        <v>43</v>
      </c>
      <c r="F165" t="s">
        <v>149</v>
      </c>
      <c r="G165" t="s">
        <v>200</v>
      </c>
      <c r="H165" t="s">
        <v>248</v>
      </c>
      <c r="I165" t="s">
        <v>171</v>
      </c>
      <c r="J165" t="s">
        <v>178</v>
      </c>
      <c r="K165" t="s">
        <v>202</v>
      </c>
      <c r="L165">
        <v>1000000</v>
      </c>
      <c r="M165" t="s">
        <v>218</v>
      </c>
      <c r="N165" t="s">
        <v>251</v>
      </c>
      <c r="O165" t="s">
        <v>98</v>
      </c>
      <c r="P165" t="s">
        <v>210</v>
      </c>
      <c r="Q165" s="2">
        <v>44502.291666666664</v>
      </c>
      <c r="R165" s="2">
        <v>44593.999305555553</v>
      </c>
      <c r="S165" t="s">
        <v>445</v>
      </c>
      <c r="T165">
        <v>44896</v>
      </c>
      <c r="U165" s="12" t="s">
        <v>571</v>
      </c>
      <c r="V165">
        <v>6</v>
      </c>
    </row>
    <row r="166" spans="1:22" x14ac:dyDescent="0.25">
      <c r="A166" t="s">
        <v>199</v>
      </c>
      <c r="B166">
        <v>5869</v>
      </c>
      <c r="C166" t="s">
        <v>4</v>
      </c>
      <c r="D166" s="1">
        <v>44467.979861111111</v>
      </c>
      <c r="E166" t="s">
        <v>60</v>
      </c>
      <c r="F166" t="s">
        <v>149</v>
      </c>
      <c r="G166" t="s">
        <v>207</v>
      </c>
      <c r="H166" t="s">
        <v>538</v>
      </c>
      <c r="I166" t="s">
        <v>169</v>
      </c>
      <c r="J166" t="s">
        <v>175</v>
      </c>
      <c r="K166">
        <v>0.25</v>
      </c>
      <c r="L166">
        <v>4500000</v>
      </c>
      <c r="M166" t="s">
        <v>218</v>
      </c>
      <c r="N166" t="s">
        <v>572</v>
      </c>
      <c r="O166" t="s">
        <v>98</v>
      </c>
      <c r="P166" t="s">
        <v>210</v>
      </c>
      <c r="Q166" s="2">
        <v>44467.291666666664</v>
      </c>
      <c r="R166" s="2">
        <v>44547.208333333336</v>
      </c>
      <c r="S166" t="s">
        <v>573</v>
      </c>
      <c r="T166">
        <v>44682</v>
      </c>
      <c r="U166" s="12" t="s">
        <v>571</v>
      </c>
      <c r="V166">
        <v>6</v>
      </c>
    </row>
    <row r="167" spans="1:22" x14ac:dyDescent="0.25">
      <c r="A167" t="s">
        <v>199</v>
      </c>
      <c r="B167">
        <v>7874</v>
      </c>
      <c r="C167" t="s">
        <v>4</v>
      </c>
      <c r="D167" s="1">
        <v>44559.030393518522</v>
      </c>
      <c r="E167" t="s">
        <v>22</v>
      </c>
      <c r="F167" t="s">
        <v>149</v>
      </c>
      <c r="G167" t="s">
        <v>207</v>
      </c>
      <c r="H167" t="s">
        <v>331</v>
      </c>
      <c r="I167" t="s">
        <v>171</v>
      </c>
      <c r="J167" t="s">
        <v>178</v>
      </c>
      <c r="K167" t="s">
        <v>202</v>
      </c>
      <c r="L167">
        <v>13000000</v>
      </c>
      <c r="M167" t="s">
        <v>218</v>
      </c>
      <c r="N167" t="s">
        <v>218</v>
      </c>
      <c r="O167" t="s">
        <v>97</v>
      </c>
      <c r="P167" t="s">
        <v>210</v>
      </c>
      <c r="Q167" s="2">
        <v>44568.333333333336</v>
      </c>
      <c r="R167" s="2">
        <v>44615.708333333336</v>
      </c>
      <c r="S167" t="s">
        <v>449</v>
      </c>
      <c r="T167" t="s">
        <v>245</v>
      </c>
      <c r="U167" s="12" t="s">
        <v>571</v>
      </c>
      <c r="V167">
        <v>6</v>
      </c>
    </row>
    <row r="168" spans="1:22" x14ac:dyDescent="0.25">
      <c r="A168" t="s">
        <v>199</v>
      </c>
      <c r="B168">
        <v>8363</v>
      </c>
      <c r="C168" t="s">
        <v>4</v>
      </c>
      <c r="D168" s="1">
        <v>44565.086365740739</v>
      </c>
      <c r="E168" t="s">
        <v>35</v>
      </c>
      <c r="F168" t="s">
        <v>149</v>
      </c>
      <c r="G168" t="s">
        <v>207</v>
      </c>
      <c r="H168" t="s">
        <v>395</v>
      </c>
      <c r="I168" t="s">
        <v>164</v>
      </c>
      <c r="J168" t="s">
        <v>178</v>
      </c>
      <c r="K168" t="s">
        <v>202</v>
      </c>
      <c r="L168">
        <v>20000</v>
      </c>
      <c r="M168" t="s">
        <v>218</v>
      </c>
      <c r="N168" t="s">
        <v>218</v>
      </c>
      <c r="O168" t="s">
        <v>97</v>
      </c>
      <c r="P168" t="s">
        <v>230</v>
      </c>
      <c r="Q168" s="2">
        <v>44564.333333333336</v>
      </c>
      <c r="R168" s="2">
        <v>44614.708333333336</v>
      </c>
      <c r="S168" t="s">
        <v>396</v>
      </c>
      <c r="T168">
        <v>44652</v>
      </c>
      <c r="U168" s="12" t="s">
        <v>571</v>
      </c>
      <c r="V168">
        <v>6</v>
      </c>
    </row>
    <row r="169" spans="1:22" x14ac:dyDescent="0.25">
      <c r="A169" t="s">
        <v>199</v>
      </c>
      <c r="B169">
        <v>9935</v>
      </c>
      <c r="C169" t="s">
        <v>4</v>
      </c>
      <c r="D169" s="1">
        <v>44662.891481481478</v>
      </c>
      <c r="E169" t="s">
        <v>48</v>
      </c>
      <c r="F169" t="s">
        <v>149</v>
      </c>
      <c r="G169" t="s">
        <v>207</v>
      </c>
      <c r="H169" t="s">
        <v>574</v>
      </c>
      <c r="I169" t="s">
        <v>168</v>
      </c>
      <c r="J169" t="s">
        <v>176</v>
      </c>
      <c r="K169" t="s">
        <v>202</v>
      </c>
      <c r="L169">
        <v>2500000</v>
      </c>
      <c r="M169" t="s">
        <v>218</v>
      </c>
      <c r="N169" t="s">
        <v>218</v>
      </c>
      <c r="O169" t="s">
        <v>97</v>
      </c>
      <c r="P169" t="s">
        <v>210</v>
      </c>
      <c r="Q169" s="2">
        <v>44662.875</v>
      </c>
      <c r="R169" s="2">
        <v>44694</v>
      </c>
      <c r="S169" t="s">
        <v>575</v>
      </c>
      <c r="T169">
        <v>44713</v>
      </c>
      <c r="U169" s="12" t="s">
        <v>571</v>
      </c>
      <c r="V169">
        <v>6</v>
      </c>
    </row>
    <row r="170" spans="1:22" x14ac:dyDescent="0.25">
      <c r="A170" t="s">
        <v>199</v>
      </c>
      <c r="B170">
        <v>10442</v>
      </c>
      <c r="C170" t="s">
        <v>4</v>
      </c>
      <c r="D170" s="1">
        <v>44699.049085648148</v>
      </c>
      <c r="E170" t="s">
        <v>30</v>
      </c>
      <c r="F170" t="s">
        <v>149</v>
      </c>
      <c r="G170" t="s">
        <v>200</v>
      </c>
      <c r="H170" t="s">
        <v>248</v>
      </c>
      <c r="I170" t="s">
        <v>171</v>
      </c>
      <c r="J170" t="s">
        <v>178</v>
      </c>
      <c r="K170">
        <v>0.25</v>
      </c>
      <c r="L170">
        <v>4000000</v>
      </c>
      <c r="M170" t="s">
        <v>218</v>
      </c>
      <c r="N170" t="s">
        <v>218</v>
      </c>
      <c r="O170" t="s">
        <v>97</v>
      </c>
      <c r="P170" t="s">
        <v>210</v>
      </c>
      <c r="Q170" s="2">
        <v>44498.291666666664</v>
      </c>
      <c r="R170" s="2">
        <v>44536</v>
      </c>
      <c r="S170" t="s">
        <v>576</v>
      </c>
      <c r="T170">
        <v>44593</v>
      </c>
      <c r="U170" s="12" t="s">
        <v>571</v>
      </c>
      <c r="V170">
        <v>6</v>
      </c>
    </row>
    <row r="171" spans="1:22" x14ac:dyDescent="0.25">
      <c r="A171" t="s">
        <v>199</v>
      </c>
      <c r="B171">
        <v>7057</v>
      </c>
      <c r="C171" t="s">
        <v>4</v>
      </c>
      <c r="D171" s="1">
        <v>44539.057905092595</v>
      </c>
      <c r="E171" t="s">
        <v>36</v>
      </c>
      <c r="F171" t="s">
        <v>150</v>
      </c>
      <c r="G171" t="s">
        <v>207</v>
      </c>
      <c r="H171" t="s">
        <v>319</v>
      </c>
      <c r="I171" t="s">
        <v>169</v>
      </c>
      <c r="J171" t="s">
        <v>178</v>
      </c>
      <c r="K171" t="s">
        <v>202</v>
      </c>
      <c r="L171">
        <v>57000000</v>
      </c>
      <c r="M171" t="s">
        <v>218</v>
      </c>
      <c r="N171" t="s">
        <v>218</v>
      </c>
      <c r="O171" t="s">
        <v>97</v>
      </c>
      <c r="P171" t="s">
        <v>204</v>
      </c>
      <c r="Q171" s="2">
        <v>44473.291666666664</v>
      </c>
      <c r="R171" s="2">
        <v>44544.708333333336</v>
      </c>
      <c r="S171" t="s">
        <v>550</v>
      </c>
      <c r="T171">
        <v>44593</v>
      </c>
      <c r="U171" s="12" t="s">
        <v>577</v>
      </c>
      <c r="V171">
        <v>60</v>
      </c>
    </row>
    <row r="172" spans="1:22" x14ac:dyDescent="0.25">
      <c r="A172" t="s">
        <v>199</v>
      </c>
      <c r="B172">
        <v>8357</v>
      </c>
      <c r="C172" t="s">
        <v>4</v>
      </c>
      <c r="D172" s="1">
        <v>44565.084097222221</v>
      </c>
      <c r="E172" t="s">
        <v>35</v>
      </c>
      <c r="F172" t="s">
        <v>149</v>
      </c>
      <c r="G172" t="s">
        <v>207</v>
      </c>
      <c r="H172" t="s">
        <v>395</v>
      </c>
      <c r="I172" t="s">
        <v>164</v>
      </c>
      <c r="J172" t="s">
        <v>178</v>
      </c>
      <c r="K172" t="s">
        <v>202</v>
      </c>
      <c r="L172">
        <v>40000</v>
      </c>
      <c r="M172" t="s">
        <v>218</v>
      </c>
      <c r="N172" t="s">
        <v>218</v>
      </c>
      <c r="O172" t="s">
        <v>97</v>
      </c>
      <c r="P172" t="s">
        <v>230</v>
      </c>
      <c r="Q172" s="2">
        <v>44564.333333333336</v>
      </c>
      <c r="R172" s="2">
        <v>44614.708333333336</v>
      </c>
      <c r="S172" t="s">
        <v>396</v>
      </c>
      <c r="T172">
        <v>44652</v>
      </c>
      <c r="U172" s="12" t="s">
        <v>577</v>
      </c>
      <c r="V172">
        <v>60</v>
      </c>
    </row>
    <row r="173" spans="1:22" x14ac:dyDescent="0.25">
      <c r="A173" t="s">
        <v>199</v>
      </c>
      <c r="B173">
        <v>7757</v>
      </c>
      <c r="C173" t="s">
        <v>4</v>
      </c>
      <c r="D173" s="1">
        <v>44524.79483796296</v>
      </c>
      <c r="E173" t="s">
        <v>43</v>
      </c>
      <c r="F173" t="s">
        <v>149</v>
      </c>
      <c r="G173" t="s">
        <v>200</v>
      </c>
      <c r="H173" t="s">
        <v>578</v>
      </c>
      <c r="I173" t="s">
        <v>172</v>
      </c>
      <c r="J173" t="s">
        <v>178</v>
      </c>
      <c r="K173" t="s">
        <v>202</v>
      </c>
      <c r="L173">
        <v>2850000</v>
      </c>
      <c r="M173" t="s">
        <v>218</v>
      </c>
      <c r="N173" t="s">
        <v>300</v>
      </c>
      <c r="O173" t="s">
        <v>98</v>
      </c>
      <c r="P173" t="s">
        <v>210</v>
      </c>
      <c r="Q173" s="2">
        <v>44524.333333333336</v>
      </c>
      <c r="R173" s="2">
        <v>44546.999305555553</v>
      </c>
      <c r="S173" t="s">
        <v>579</v>
      </c>
      <c r="T173">
        <v>44593</v>
      </c>
      <c r="U173" s="12" t="s">
        <v>580</v>
      </c>
      <c r="V173">
        <v>61</v>
      </c>
    </row>
    <row r="174" spans="1:22" x14ac:dyDescent="0.25">
      <c r="A174" t="s">
        <v>199</v>
      </c>
      <c r="B174">
        <v>6988</v>
      </c>
      <c r="C174" t="s">
        <v>4</v>
      </c>
      <c r="D174" s="1">
        <v>44622.94023148148</v>
      </c>
      <c r="E174" t="s">
        <v>51</v>
      </c>
      <c r="F174" t="s">
        <v>149</v>
      </c>
      <c r="G174" t="s">
        <v>207</v>
      </c>
      <c r="H174" t="s">
        <v>581</v>
      </c>
      <c r="I174" t="s">
        <v>167</v>
      </c>
      <c r="J174" t="s">
        <v>175</v>
      </c>
      <c r="K174">
        <v>0.25</v>
      </c>
      <c r="L174">
        <v>1006030</v>
      </c>
      <c r="M174" t="s">
        <v>218</v>
      </c>
      <c r="N174" t="s">
        <v>582</v>
      </c>
      <c r="O174" t="s">
        <v>98</v>
      </c>
      <c r="P174" t="s">
        <v>210</v>
      </c>
      <c r="Q174" s="2">
        <v>44467.291666666664</v>
      </c>
      <c r="R174" s="2">
        <v>44523.708333333336</v>
      </c>
      <c r="S174" t="s">
        <v>583</v>
      </c>
      <c r="T174" t="s">
        <v>359</v>
      </c>
      <c r="U174" s="12" t="s">
        <v>584</v>
      </c>
      <c r="V174">
        <v>64</v>
      </c>
    </row>
    <row r="175" spans="1:22" x14ac:dyDescent="0.25">
      <c r="A175" t="s">
        <v>199</v>
      </c>
      <c r="B175">
        <v>7433</v>
      </c>
      <c r="C175" t="s">
        <v>4</v>
      </c>
      <c r="D175" s="1">
        <v>44603.936944444446</v>
      </c>
      <c r="E175" t="s">
        <v>66</v>
      </c>
      <c r="F175" t="s">
        <v>149</v>
      </c>
      <c r="G175" t="s">
        <v>207</v>
      </c>
      <c r="H175" t="s">
        <v>361</v>
      </c>
      <c r="I175" t="s">
        <v>157</v>
      </c>
      <c r="J175" t="s">
        <v>177</v>
      </c>
      <c r="K175">
        <v>1</v>
      </c>
      <c r="L175">
        <v>10400000</v>
      </c>
      <c r="M175" t="s">
        <v>218</v>
      </c>
      <c r="N175" t="s">
        <v>218</v>
      </c>
      <c r="O175" t="s">
        <v>97</v>
      </c>
      <c r="P175" t="s">
        <v>177</v>
      </c>
      <c r="Q175" s="2">
        <v>44512.333333333336</v>
      </c>
      <c r="R175" s="2">
        <v>44552.625</v>
      </c>
      <c r="S175" t="s">
        <v>585</v>
      </c>
      <c r="T175">
        <v>44621</v>
      </c>
      <c r="U175" s="12" t="s">
        <v>586</v>
      </c>
      <c r="V175">
        <v>65</v>
      </c>
    </row>
    <row r="176" spans="1:22" x14ac:dyDescent="0.25">
      <c r="A176" t="s">
        <v>199</v>
      </c>
      <c r="B176">
        <v>6472</v>
      </c>
      <c r="C176" t="s">
        <v>4</v>
      </c>
      <c r="D176" s="1">
        <v>44484.800682870373</v>
      </c>
      <c r="E176" t="s">
        <v>35</v>
      </c>
      <c r="F176" t="s">
        <v>151</v>
      </c>
      <c r="G176" t="s">
        <v>207</v>
      </c>
      <c r="H176" t="s">
        <v>520</v>
      </c>
      <c r="I176" t="s">
        <v>164</v>
      </c>
      <c r="J176" t="s">
        <v>177</v>
      </c>
      <c r="K176" t="s">
        <v>202</v>
      </c>
      <c r="L176">
        <v>300000</v>
      </c>
      <c r="M176" t="s">
        <v>218</v>
      </c>
      <c r="N176" t="s">
        <v>218</v>
      </c>
      <c r="O176" t="s">
        <v>97</v>
      </c>
      <c r="P176" t="s">
        <v>210</v>
      </c>
      <c r="Q176" s="2">
        <v>44440.291666666664</v>
      </c>
      <c r="R176" s="2">
        <v>44498.708333333336</v>
      </c>
      <c r="S176" t="s">
        <v>521</v>
      </c>
      <c r="T176">
        <v>44544</v>
      </c>
      <c r="U176" s="12" t="s">
        <v>587</v>
      </c>
      <c r="V176">
        <v>66</v>
      </c>
    </row>
    <row r="177" spans="1:22" x14ac:dyDescent="0.25">
      <c r="A177" t="s">
        <v>199</v>
      </c>
      <c r="B177">
        <v>9128</v>
      </c>
      <c r="C177" t="s">
        <v>4</v>
      </c>
      <c r="D177" s="1">
        <v>44623.766261574077</v>
      </c>
      <c r="E177" t="s">
        <v>27</v>
      </c>
      <c r="F177" t="s">
        <v>149</v>
      </c>
      <c r="G177" t="s">
        <v>200</v>
      </c>
      <c r="H177" t="s">
        <v>331</v>
      </c>
      <c r="I177" t="s">
        <v>171</v>
      </c>
      <c r="J177" t="s">
        <v>178</v>
      </c>
      <c r="K177" t="s">
        <v>202</v>
      </c>
      <c r="L177">
        <v>75000</v>
      </c>
      <c r="M177" t="s">
        <v>218</v>
      </c>
      <c r="N177" t="s">
        <v>588</v>
      </c>
      <c r="O177" t="s">
        <v>98</v>
      </c>
      <c r="P177" t="s">
        <v>210</v>
      </c>
      <c r="Q177" s="2">
        <v>44608.333333333336</v>
      </c>
      <c r="R177" s="2">
        <v>44651.708333333336</v>
      </c>
      <c r="S177" t="s">
        <v>589</v>
      </c>
      <c r="T177">
        <v>44713</v>
      </c>
      <c r="U177" s="12" t="s">
        <v>590</v>
      </c>
      <c r="V177">
        <v>60</v>
      </c>
    </row>
    <row r="178" spans="1:22" x14ac:dyDescent="0.25">
      <c r="A178" t="s">
        <v>199</v>
      </c>
      <c r="B178">
        <v>6679</v>
      </c>
      <c r="C178" t="s">
        <v>4</v>
      </c>
      <c r="D178" s="1">
        <v>44441.720532407409</v>
      </c>
      <c r="E178" t="s">
        <v>41</v>
      </c>
      <c r="F178" t="s">
        <v>149</v>
      </c>
      <c r="G178" t="s">
        <v>207</v>
      </c>
      <c r="H178" t="s">
        <v>591</v>
      </c>
      <c r="I178" t="s">
        <v>171</v>
      </c>
      <c r="J178" t="s">
        <v>178</v>
      </c>
      <c r="K178" t="s">
        <v>202</v>
      </c>
      <c r="L178">
        <v>3026000</v>
      </c>
      <c r="M178" t="s">
        <v>218</v>
      </c>
      <c r="N178" t="s">
        <v>218</v>
      </c>
      <c r="O178" t="s">
        <v>97</v>
      </c>
      <c r="P178" t="s">
        <v>210</v>
      </c>
      <c r="Q178" s="2">
        <v>44441.291666666664</v>
      </c>
      <c r="R178" s="2">
        <v>44470.708333333336</v>
      </c>
      <c r="S178" t="s">
        <v>592</v>
      </c>
      <c r="T178">
        <v>44494</v>
      </c>
      <c r="U178" s="12" t="s">
        <v>593</v>
      </c>
      <c r="V178">
        <v>7</v>
      </c>
    </row>
    <row r="179" spans="1:22" x14ac:dyDescent="0.25">
      <c r="A179" t="s">
        <v>199</v>
      </c>
      <c r="B179">
        <v>7478</v>
      </c>
      <c r="C179" t="s">
        <v>4</v>
      </c>
      <c r="D179" s="1">
        <v>44504.930115740739</v>
      </c>
      <c r="E179" t="s">
        <v>15</v>
      </c>
      <c r="F179" t="s">
        <v>149</v>
      </c>
      <c r="G179" t="s">
        <v>207</v>
      </c>
      <c r="H179" t="s">
        <v>594</v>
      </c>
      <c r="I179" t="s">
        <v>160</v>
      </c>
      <c r="J179" t="s">
        <v>178</v>
      </c>
      <c r="K179" t="s">
        <v>202</v>
      </c>
      <c r="L179">
        <v>750000</v>
      </c>
      <c r="M179" t="s">
        <v>218</v>
      </c>
      <c r="N179" t="s">
        <v>218</v>
      </c>
      <c r="O179" t="s">
        <v>97</v>
      </c>
      <c r="P179" t="s">
        <v>210</v>
      </c>
      <c r="Q179" s="2">
        <v>44508.333333333336</v>
      </c>
      <c r="R179" s="2">
        <v>44543.708333333336</v>
      </c>
      <c r="S179" t="s">
        <v>595</v>
      </c>
      <c r="T179">
        <v>44592</v>
      </c>
      <c r="U179" s="12" t="s">
        <v>593</v>
      </c>
      <c r="V179">
        <v>7</v>
      </c>
    </row>
    <row r="180" spans="1:22" x14ac:dyDescent="0.25">
      <c r="A180" t="s">
        <v>199</v>
      </c>
      <c r="B180">
        <v>6862</v>
      </c>
      <c r="C180" t="s">
        <v>4</v>
      </c>
      <c r="D180" s="1">
        <v>44517.909861111111</v>
      </c>
      <c r="E180" t="s">
        <v>36</v>
      </c>
      <c r="F180" t="s">
        <v>149</v>
      </c>
      <c r="G180" t="s">
        <v>207</v>
      </c>
      <c r="H180" t="s">
        <v>319</v>
      </c>
      <c r="I180" t="s">
        <v>169</v>
      </c>
      <c r="J180" t="s">
        <v>176</v>
      </c>
      <c r="K180" t="s">
        <v>202</v>
      </c>
      <c r="L180">
        <v>1450000000</v>
      </c>
      <c r="M180" t="s">
        <v>218</v>
      </c>
      <c r="N180" t="s">
        <v>218</v>
      </c>
      <c r="O180" t="s">
        <v>97</v>
      </c>
      <c r="P180" t="s">
        <v>204</v>
      </c>
      <c r="Q180" s="2">
        <v>44448.291666666664</v>
      </c>
      <c r="R180" s="2">
        <v>44683</v>
      </c>
      <c r="S180" t="s">
        <v>596</v>
      </c>
      <c r="T180" t="s">
        <v>597</v>
      </c>
      <c r="U180" s="12" t="s">
        <v>598</v>
      </c>
      <c r="V180">
        <v>70</v>
      </c>
    </row>
    <row r="181" spans="1:22" x14ac:dyDescent="0.25">
      <c r="A181" t="s">
        <v>199</v>
      </c>
      <c r="B181">
        <v>9308</v>
      </c>
      <c r="C181" t="s">
        <v>4</v>
      </c>
      <c r="D181" s="1">
        <v>44670.860775462963</v>
      </c>
      <c r="E181" t="s">
        <v>36</v>
      </c>
      <c r="F181" t="s">
        <v>149</v>
      </c>
      <c r="G181" t="s">
        <v>207</v>
      </c>
      <c r="H181" t="s">
        <v>319</v>
      </c>
      <c r="I181" t="s">
        <v>168</v>
      </c>
      <c r="J181" t="s">
        <v>178</v>
      </c>
      <c r="K181" t="s">
        <v>202</v>
      </c>
      <c r="L181">
        <v>10000000</v>
      </c>
      <c r="M181" t="s">
        <v>599</v>
      </c>
      <c r="N181" t="s">
        <v>218</v>
      </c>
      <c r="O181" t="s">
        <v>97</v>
      </c>
      <c r="P181" t="s">
        <v>230</v>
      </c>
      <c r="Q181" s="2">
        <v>44622.333333333336</v>
      </c>
      <c r="R181" s="2">
        <v>44659</v>
      </c>
      <c r="S181" t="s">
        <v>600</v>
      </c>
      <c r="T181">
        <v>44713</v>
      </c>
      <c r="U181" s="12" t="s">
        <v>598</v>
      </c>
      <c r="V181">
        <v>70</v>
      </c>
    </row>
    <row r="182" spans="1:22" x14ac:dyDescent="0.25">
      <c r="A182" t="s">
        <v>199</v>
      </c>
      <c r="B182">
        <v>6511</v>
      </c>
      <c r="C182" t="s">
        <v>4</v>
      </c>
      <c r="D182" s="1">
        <v>44410.965949074074</v>
      </c>
      <c r="E182" t="s">
        <v>51</v>
      </c>
      <c r="F182" t="s">
        <v>149</v>
      </c>
      <c r="G182" t="s">
        <v>207</v>
      </c>
      <c r="H182" t="s">
        <v>601</v>
      </c>
      <c r="I182" t="s">
        <v>162</v>
      </c>
      <c r="J182" t="s">
        <v>175</v>
      </c>
      <c r="K182" t="s">
        <v>202</v>
      </c>
      <c r="L182">
        <v>2162803</v>
      </c>
      <c r="M182" t="s">
        <v>218</v>
      </c>
      <c r="N182" t="s">
        <v>548</v>
      </c>
      <c r="O182" t="s">
        <v>98</v>
      </c>
      <c r="P182" t="s">
        <v>210</v>
      </c>
      <c r="Q182" s="2">
        <v>44410.666666666664</v>
      </c>
      <c r="R182" s="2">
        <v>44473.708333333336</v>
      </c>
      <c r="S182" t="s">
        <v>479</v>
      </c>
      <c r="T182">
        <v>44501</v>
      </c>
      <c r="U182" s="12" t="s">
        <v>602</v>
      </c>
      <c r="V182">
        <v>77</v>
      </c>
    </row>
    <row r="183" spans="1:22" x14ac:dyDescent="0.25">
      <c r="A183" t="s">
        <v>199</v>
      </c>
      <c r="B183">
        <v>8384</v>
      </c>
      <c r="C183" t="s">
        <v>4</v>
      </c>
      <c r="D183" s="1">
        <v>44616.76699074074</v>
      </c>
      <c r="E183" t="s">
        <v>44</v>
      </c>
      <c r="F183" t="s">
        <v>149</v>
      </c>
      <c r="G183" t="s">
        <v>207</v>
      </c>
      <c r="H183" t="s">
        <v>603</v>
      </c>
      <c r="I183" t="s">
        <v>157</v>
      </c>
      <c r="J183" t="s">
        <v>175</v>
      </c>
      <c r="K183" t="s">
        <v>202</v>
      </c>
      <c r="L183">
        <v>645000</v>
      </c>
      <c r="M183" t="s">
        <v>209</v>
      </c>
      <c r="N183">
        <v>215000</v>
      </c>
      <c r="O183" t="s">
        <v>99</v>
      </c>
      <c r="P183" t="s">
        <v>210</v>
      </c>
      <c r="Q183" s="2">
        <v>44573.333333333336</v>
      </c>
      <c r="R183" s="2">
        <v>44589</v>
      </c>
      <c r="S183" t="s">
        <v>604</v>
      </c>
      <c r="T183">
        <v>44620</v>
      </c>
      <c r="U183" s="12" t="s">
        <v>605</v>
      </c>
      <c r="V183">
        <v>8</v>
      </c>
    </row>
    <row r="184" spans="1:22" x14ac:dyDescent="0.25">
      <c r="A184" t="s">
        <v>199</v>
      </c>
      <c r="B184">
        <v>7733</v>
      </c>
      <c r="C184" t="s">
        <v>4</v>
      </c>
      <c r="D184" s="1">
        <v>44623.763333333336</v>
      </c>
      <c r="E184" t="s">
        <v>32</v>
      </c>
      <c r="F184" t="s">
        <v>149</v>
      </c>
      <c r="G184" t="s">
        <v>207</v>
      </c>
      <c r="H184" t="s">
        <v>248</v>
      </c>
      <c r="I184" t="s">
        <v>166</v>
      </c>
      <c r="J184" t="s">
        <v>175</v>
      </c>
      <c r="K184">
        <v>0.25</v>
      </c>
      <c r="L184">
        <v>19638000</v>
      </c>
      <c r="M184" t="s">
        <v>218</v>
      </c>
      <c r="N184" t="s">
        <v>606</v>
      </c>
      <c r="O184" t="s">
        <v>98</v>
      </c>
      <c r="P184" t="s">
        <v>210</v>
      </c>
      <c r="Q184" s="2">
        <v>44618.020833333336</v>
      </c>
      <c r="R184" s="2">
        <v>44645.708333333336</v>
      </c>
      <c r="S184" t="s">
        <v>236</v>
      </c>
      <c r="T184">
        <v>44771</v>
      </c>
      <c r="U184" s="12" t="s">
        <v>605</v>
      </c>
      <c r="V184">
        <v>8</v>
      </c>
    </row>
    <row r="185" spans="1:22" x14ac:dyDescent="0.25">
      <c r="A185" t="s">
        <v>199</v>
      </c>
      <c r="B185">
        <v>9212</v>
      </c>
      <c r="C185" t="s">
        <v>4</v>
      </c>
      <c r="D185" s="1">
        <v>44616.799328703702</v>
      </c>
      <c r="E185" t="s">
        <v>19</v>
      </c>
      <c r="F185" t="s">
        <v>149</v>
      </c>
      <c r="G185" t="s">
        <v>207</v>
      </c>
      <c r="H185" t="s">
        <v>607</v>
      </c>
      <c r="I185" t="s">
        <v>171</v>
      </c>
      <c r="J185" t="s">
        <v>178</v>
      </c>
      <c r="K185">
        <v>0.2</v>
      </c>
      <c r="L185">
        <v>2450000</v>
      </c>
      <c r="M185" t="s">
        <v>218</v>
      </c>
      <c r="N185" t="s">
        <v>608</v>
      </c>
      <c r="O185" t="s">
        <v>98</v>
      </c>
      <c r="P185" t="s">
        <v>230</v>
      </c>
      <c r="Q185" s="2">
        <v>44616.333333333336</v>
      </c>
      <c r="R185" s="2">
        <v>44648.708333333336</v>
      </c>
      <c r="S185" t="s">
        <v>609</v>
      </c>
      <c r="T185" t="s">
        <v>610</v>
      </c>
      <c r="U185" s="12" t="s">
        <v>605</v>
      </c>
      <c r="V185">
        <v>8</v>
      </c>
    </row>
    <row r="186" spans="1:22" x14ac:dyDescent="0.25">
      <c r="A186" t="s">
        <v>199</v>
      </c>
      <c r="B186">
        <v>6235</v>
      </c>
      <c r="C186" t="s">
        <v>4</v>
      </c>
      <c r="D186" s="1">
        <v>44421.858900462961</v>
      </c>
      <c r="E186" t="s">
        <v>43</v>
      </c>
      <c r="F186" t="s">
        <v>149</v>
      </c>
      <c r="G186" t="s">
        <v>200</v>
      </c>
      <c r="H186" t="s">
        <v>538</v>
      </c>
      <c r="I186" t="s">
        <v>172</v>
      </c>
      <c r="J186" t="s">
        <v>178</v>
      </c>
      <c r="K186" t="s">
        <v>202</v>
      </c>
      <c r="L186">
        <v>1000000</v>
      </c>
      <c r="M186" t="s">
        <v>218</v>
      </c>
      <c r="N186" t="s">
        <v>218</v>
      </c>
      <c r="O186" t="s">
        <v>97</v>
      </c>
      <c r="P186" t="s">
        <v>210</v>
      </c>
      <c r="Q186" s="2">
        <v>44376.291666666664</v>
      </c>
      <c r="R186" s="2">
        <v>44420.499305555553</v>
      </c>
      <c r="S186" t="s">
        <v>611</v>
      </c>
      <c r="T186">
        <v>44488</v>
      </c>
      <c r="U186" s="12" t="s">
        <v>605</v>
      </c>
      <c r="V186">
        <v>8</v>
      </c>
    </row>
    <row r="187" spans="1:22" x14ac:dyDescent="0.25">
      <c r="A187" t="s">
        <v>199</v>
      </c>
      <c r="B187">
        <v>7481</v>
      </c>
      <c r="C187" t="s">
        <v>4</v>
      </c>
      <c r="D187" s="1">
        <v>44504.958275462966</v>
      </c>
      <c r="E187" t="s">
        <v>51</v>
      </c>
      <c r="F187" t="s">
        <v>149</v>
      </c>
      <c r="G187" t="s">
        <v>200</v>
      </c>
      <c r="H187" t="s">
        <v>373</v>
      </c>
      <c r="I187" t="s">
        <v>169</v>
      </c>
      <c r="J187" t="s">
        <v>175</v>
      </c>
      <c r="K187">
        <v>0.25</v>
      </c>
      <c r="L187">
        <v>7787780</v>
      </c>
      <c r="M187" t="s">
        <v>218</v>
      </c>
      <c r="N187" t="s">
        <v>218</v>
      </c>
      <c r="O187" t="s">
        <v>97</v>
      </c>
      <c r="P187" t="s">
        <v>210</v>
      </c>
      <c r="Q187" s="2">
        <v>44504.291666666664</v>
      </c>
      <c r="R187" s="2">
        <v>44651</v>
      </c>
      <c r="S187" t="s">
        <v>446</v>
      </c>
      <c r="T187" t="s">
        <v>612</v>
      </c>
      <c r="U187" s="12" t="s">
        <v>605</v>
      </c>
      <c r="V187">
        <v>8</v>
      </c>
    </row>
    <row r="188" spans="1:22" x14ac:dyDescent="0.25">
      <c r="A188" t="s">
        <v>199</v>
      </c>
      <c r="B188">
        <v>7295</v>
      </c>
      <c r="C188" t="s">
        <v>4</v>
      </c>
      <c r="D188" s="1">
        <v>44620.975682870368</v>
      </c>
      <c r="E188" t="s">
        <v>41</v>
      </c>
      <c r="F188" t="s">
        <v>149</v>
      </c>
      <c r="G188" t="s">
        <v>207</v>
      </c>
      <c r="H188" t="s">
        <v>331</v>
      </c>
      <c r="I188" t="s">
        <v>171</v>
      </c>
      <c r="J188" t="s">
        <v>178</v>
      </c>
      <c r="K188" t="s">
        <v>202</v>
      </c>
      <c r="L188">
        <v>3026000</v>
      </c>
      <c r="M188" t="s">
        <v>218</v>
      </c>
      <c r="N188" t="s">
        <v>218</v>
      </c>
      <c r="O188" t="s">
        <v>97</v>
      </c>
      <c r="P188" t="s">
        <v>210</v>
      </c>
      <c r="Q188" s="2">
        <v>44501.291666666664</v>
      </c>
      <c r="R188" s="2">
        <v>44530.708333333336</v>
      </c>
      <c r="S188" t="s">
        <v>592</v>
      </c>
      <c r="T188">
        <v>44561</v>
      </c>
      <c r="U188" s="12" t="s">
        <v>605</v>
      </c>
      <c r="V188">
        <v>8</v>
      </c>
    </row>
    <row r="189" spans="1:22" x14ac:dyDescent="0.25">
      <c r="A189" t="s">
        <v>199</v>
      </c>
      <c r="B189">
        <v>8708</v>
      </c>
      <c r="C189" t="s">
        <v>4</v>
      </c>
      <c r="D189" s="1">
        <v>44623.766793981478</v>
      </c>
      <c r="E189" t="s">
        <v>32</v>
      </c>
      <c r="F189" t="s">
        <v>149</v>
      </c>
      <c r="G189" t="s">
        <v>207</v>
      </c>
      <c r="H189" t="s">
        <v>248</v>
      </c>
      <c r="I189" t="s">
        <v>169</v>
      </c>
      <c r="J189" t="s">
        <v>178</v>
      </c>
      <c r="K189" t="s">
        <v>202</v>
      </c>
      <c r="L189">
        <v>24000000</v>
      </c>
      <c r="M189" t="s">
        <v>218</v>
      </c>
      <c r="N189" t="s">
        <v>218</v>
      </c>
      <c r="O189" t="s">
        <v>97</v>
      </c>
      <c r="P189" t="s">
        <v>210</v>
      </c>
      <c r="Q189" s="2">
        <v>44588.333333333336</v>
      </c>
      <c r="R189" s="2">
        <v>44624.625</v>
      </c>
      <c r="S189" t="s">
        <v>236</v>
      </c>
      <c r="T189" t="s">
        <v>232</v>
      </c>
      <c r="U189" s="12" t="s">
        <v>613</v>
      </c>
      <c r="V189">
        <v>82</v>
      </c>
    </row>
    <row r="190" spans="1:22" x14ac:dyDescent="0.25">
      <c r="A190" t="s">
        <v>199</v>
      </c>
      <c r="B190">
        <v>8981</v>
      </c>
      <c r="C190" t="s">
        <v>4</v>
      </c>
      <c r="D190" s="1">
        <v>44663.856666666667</v>
      </c>
      <c r="E190" t="s">
        <v>19</v>
      </c>
      <c r="F190" t="s">
        <v>149</v>
      </c>
      <c r="G190" t="s">
        <v>207</v>
      </c>
      <c r="H190" t="s">
        <v>614</v>
      </c>
      <c r="I190" t="s">
        <v>155</v>
      </c>
      <c r="J190" t="s">
        <v>178</v>
      </c>
      <c r="K190" t="s">
        <v>202</v>
      </c>
      <c r="L190">
        <v>5000000</v>
      </c>
      <c r="M190" t="s">
        <v>218</v>
      </c>
      <c r="N190" t="s">
        <v>615</v>
      </c>
      <c r="O190" t="s">
        <v>98</v>
      </c>
      <c r="P190" t="s">
        <v>210</v>
      </c>
      <c r="Q190" s="2">
        <v>44606.333333333336</v>
      </c>
      <c r="R190" s="2">
        <v>44634.708333333336</v>
      </c>
      <c r="S190" t="s">
        <v>410</v>
      </c>
      <c r="T190">
        <v>44676</v>
      </c>
      <c r="U190" s="12" t="s">
        <v>616</v>
      </c>
      <c r="V190">
        <v>86</v>
      </c>
    </row>
    <row r="191" spans="1:22" x14ac:dyDescent="0.25">
      <c r="A191" t="s">
        <v>199</v>
      </c>
      <c r="B191">
        <v>6901</v>
      </c>
      <c r="C191" t="s">
        <v>4</v>
      </c>
      <c r="D191" s="1">
        <v>44609.783449074072</v>
      </c>
      <c r="E191" t="s">
        <v>50</v>
      </c>
      <c r="F191" t="s">
        <v>149</v>
      </c>
      <c r="G191" t="s">
        <v>207</v>
      </c>
      <c r="H191" t="s">
        <v>357</v>
      </c>
      <c r="I191" t="s">
        <v>160</v>
      </c>
      <c r="J191" t="s">
        <v>178</v>
      </c>
      <c r="K191" t="s">
        <v>202</v>
      </c>
      <c r="L191">
        <v>482000000</v>
      </c>
      <c r="M191" t="s">
        <v>218</v>
      </c>
      <c r="N191" t="s">
        <v>218</v>
      </c>
      <c r="O191" t="s">
        <v>97</v>
      </c>
      <c r="P191" t="s">
        <v>204</v>
      </c>
      <c r="Q191" s="2">
        <v>44452.291666666664</v>
      </c>
      <c r="R191" s="2">
        <v>44469</v>
      </c>
      <c r="S191" t="s">
        <v>358</v>
      </c>
      <c r="T191" t="s">
        <v>359</v>
      </c>
      <c r="U191" s="12" t="s">
        <v>617</v>
      </c>
      <c r="V191">
        <v>86903</v>
      </c>
    </row>
    <row r="192" spans="1:22" x14ac:dyDescent="0.25">
      <c r="A192" t="s">
        <v>199</v>
      </c>
      <c r="B192">
        <v>6844</v>
      </c>
      <c r="C192" t="s">
        <v>4</v>
      </c>
      <c r="D192" s="1">
        <v>44446.943425925929</v>
      </c>
      <c r="E192" t="s">
        <v>42</v>
      </c>
      <c r="F192" t="s">
        <v>149</v>
      </c>
      <c r="G192" t="s">
        <v>207</v>
      </c>
      <c r="H192" t="s">
        <v>274</v>
      </c>
      <c r="I192" t="s">
        <v>161</v>
      </c>
      <c r="J192" t="s">
        <v>178</v>
      </c>
      <c r="K192">
        <v>0.2</v>
      </c>
      <c r="L192">
        <v>1050000</v>
      </c>
      <c r="M192" t="s">
        <v>497</v>
      </c>
      <c r="N192">
        <v>175000</v>
      </c>
      <c r="O192" t="s">
        <v>99</v>
      </c>
      <c r="P192" t="s">
        <v>210</v>
      </c>
      <c r="Q192" s="2">
        <v>44446.291666666664</v>
      </c>
      <c r="R192" s="2">
        <v>44469.125</v>
      </c>
      <c r="S192" t="s">
        <v>618</v>
      </c>
      <c r="T192">
        <v>44495</v>
      </c>
      <c r="U192" s="12" t="s">
        <v>619</v>
      </c>
      <c r="V192">
        <v>9</v>
      </c>
    </row>
    <row r="193" spans="1:23" x14ac:dyDescent="0.25">
      <c r="A193" t="s">
        <v>199</v>
      </c>
      <c r="B193">
        <v>5368</v>
      </c>
      <c r="C193" t="s">
        <v>4</v>
      </c>
      <c r="D193" s="1">
        <v>44446.75508101852</v>
      </c>
      <c r="E193" t="s">
        <v>46</v>
      </c>
      <c r="F193" t="s">
        <v>149</v>
      </c>
      <c r="G193" t="s">
        <v>207</v>
      </c>
      <c r="H193" t="s">
        <v>279</v>
      </c>
      <c r="I193" t="s">
        <v>171</v>
      </c>
      <c r="J193" t="s">
        <v>175</v>
      </c>
      <c r="K193">
        <v>0.2</v>
      </c>
      <c r="L193">
        <v>1500000</v>
      </c>
      <c r="M193" t="s">
        <v>620</v>
      </c>
      <c r="N193" t="s">
        <v>281</v>
      </c>
      <c r="O193" t="s">
        <v>98</v>
      </c>
      <c r="P193" t="s">
        <v>210</v>
      </c>
      <c r="Q193" s="2">
        <v>44446.291666666664</v>
      </c>
      <c r="R193" s="2">
        <v>44496.708333333336</v>
      </c>
      <c r="S193" t="s">
        <v>282</v>
      </c>
      <c r="T193" t="s">
        <v>283</v>
      </c>
      <c r="U193" s="12" t="s">
        <v>619</v>
      </c>
      <c r="V193">
        <v>9</v>
      </c>
    </row>
    <row r="194" spans="1:23" x14ac:dyDescent="0.25">
      <c r="A194" t="s">
        <v>199</v>
      </c>
      <c r="B194">
        <v>9374</v>
      </c>
      <c r="C194" t="s">
        <v>4</v>
      </c>
      <c r="D194" s="1">
        <v>44659.953645833331</v>
      </c>
      <c r="E194" t="s">
        <v>41</v>
      </c>
      <c r="F194" t="s">
        <v>149</v>
      </c>
      <c r="G194" t="s">
        <v>200</v>
      </c>
      <c r="H194" t="s">
        <v>621</v>
      </c>
      <c r="I194" t="s">
        <v>168</v>
      </c>
      <c r="J194" t="s">
        <v>178</v>
      </c>
      <c r="K194" t="s">
        <v>202</v>
      </c>
      <c r="L194">
        <v>8800000</v>
      </c>
      <c r="M194" t="s">
        <v>218</v>
      </c>
      <c r="N194" t="s">
        <v>218</v>
      </c>
      <c r="O194" t="s">
        <v>97</v>
      </c>
      <c r="P194" t="s">
        <v>210</v>
      </c>
      <c r="Q194" s="2">
        <v>44624.333333333336</v>
      </c>
      <c r="R194" s="2">
        <v>44685.708333333336</v>
      </c>
      <c r="S194" t="s">
        <v>622</v>
      </c>
      <c r="T194">
        <v>44726</v>
      </c>
      <c r="U194" s="12" t="s">
        <v>619</v>
      </c>
      <c r="V194">
        <v>9</v>
      </c>
    </row>
    <row r="195" spans="1:23" x14ac:dyDescent="0.25">
      <c r="A195" t="s">
        <v>199</v>
      </c>
      <c r="B195">
        <v>8153</v>
      </c>
      <c r="C195" t="s">
        <v>4</v>
      </c>
      <c r="D195" s="1">
        <v>44545.889502314814</v>
      </c>
      <c r="E195" t="s">
        <v>13</v>
      </c>
      <c r="F195" t="s">
        <v>149</v>
      </c>
      <c r="G195" t="s">
        <v>207</v>
      </c>
      <c r="H195" t="s">
        <v>331</v>
      </c>
      <c r="I195" t="s">
        <v>167</v>
      </c>
      <c r="J195" t="s">
        <v>178</v>
      </c>
      <c r="K195" t="s">
        <v>202</v>
      </c>
      <c r="L195">
        <v>15000000</v>
      </c>
      <c r="M195" t="s">
        <v>218</v>
      </c>
      <c r="N195" t="s">
        <v>444</v>
      </c>
      <c r="O195" t="s">
        <v>98</v>
      </c>
      <c r="P195" t="s">
        <v>230</v>
      </c>
      <c r="Q195" s="2">
        <v>44545.333333333336</v>
      </c>
      <c r="R195" s="2">
        <v>44587.708333333336</v>
      </c>
      <c r="S195" t="s">
        <v>623</v>
      </c>
      <c r="T195">
        <v>44652</v>
      </c>
      <c r="U195" s="12" t="s">
        <v>624</v>
      </c>
      <c r="V195">
        <v>90</v>
      </c>
    </row>
    <row r="196" spans="1:23" x14ac:dyDescent="0.25">
      <c r="A196" t="s">
        <v>199</v>
      </c>
      <c r="B196">
        <v>8165</v>
      </c>
      <c r="C196" t="s">
        <v>4</v>
      </c>
      <c r="D196" s="1">
        <v>44546.812754629631</v>
      </c>
      <c r="E196" t="s">
        <v>19</v>
      </c>
      <c r="F196" t="s">
        <v>149</v>
      </c>
      <c r="G196" t="s">
        <v>207</v>
      </c>
      <c r="H196" t="s">
        <v>354</v>
      </c>
      <c r="I196" t="s">
        <v>171</v>
      </c>
      <c r="J196" t="s">
        <v>178</v>
      </c>
      <c r="K196" t="s">
        <v>202</v>
      </c>
      <c r="L196">
        <v>1000000</v>
      </c>
      <c r="M196" t="s">
        <v>218</v>
      </c>
      <c r="N196" t="s">
        <v>218</v>
      </c>
      <c r="O196" t="s">
        <v>97</v>
      </c>
      <c r="P196" t="s">
        <v>204</v>
      </c>
      <c r="Q196" s="2">
        <v>44546.333333333336</v>
      </c>
      <c r="R196" s="2">
        <v>44575.708333333336</v>
      </c>
      <c r="S196" t="s">
        <v>625</v>
      </c>
      <c r="T196">
        <v>44593</v>
      </c>
      <c r="U196" s="12" t="s">
        <v>624</v>
      </c>
      <c r="V196">
        <v>90</v>
      </c>
    </row>
    <row r="197" spans="1:23" x14ac:dyDescent="0.25">
      <c r="A197" t="s">
        <v>199</v>
      </c>
      <c r="B197">
        <v>5959</v>
      </c>
      <c r="C197" t="s">
        <v>4</v>
      </c>
      <c r="D197" s="1">
        <v>44620.983159722222</v>
      </c>
      <c r="E197" t="s">
        <v>27</v>
      </c>
      <c r="F197" t="s">
        <v>149</v>
      </c>
      <c r="G197" t="s">
        <v>200</v>
      </c>
      <c r="H197" t="s">
        <v>331</v>
      </c>
      <c r="I197" t="s">
        <v>171</v>
      </c>
      <c r="J197" t="s">
        <v>178</v>
      </c>
      <c r="K197" t="s">
        <v>202</v>
      </c>
      <c r="L197">
        <v>320000</v>
      </c>
      <c r="M197" t="s">
        <v>626</v>
      </c>
      <c r="N197" t="s">
        <v>627</v>
      </c>
      <c r="O197" t="s">
        <v>98</v>
      </c>
      <c r="P197" t="s">
        <v>210</v>
      </c>
      <c r="Q197" s="2">
        <v>44440.291666666664</v>
      </c>
      <c r="R197" s="2">
        <v>44459.708333333336</v>
      </c>
      <c r="S197" t="s">
        <v>628</v>
      </c>
      <c r="T197">
        <v>44440</v>
      </c>
      <c r="U197" s="12" t="s">
        <v>629</v>
      </c>
      <c r="V197">
        <v>94</v>
      </c>
    </row>
    <row r="198" spans="1:23" x14ac:dyDescent="0.25">
      <c r="A198" t="s">
        <v>199</v>
      </c>
      <c r="B198">
        <v>6955</v>
      </c>
      <c r="C198" t="s">
        <v>4</v>
      </c>
      <c r="D198" s="1">
        <v>44460.709583333337</v>
      </c>
      <c r="E198" t="s">
        <v>13</v>
      </c>
      <c r="F198" t="s">
        <v>149</v>
      </c>
      <c r="G198" t="s">
        <v>207</v>
      </c>
      <c r="H198" t="s">
        <v>331</v>
      </c>
      <c r="I198" t="s">
        <v>167</v>
      </c>
      <c r="J198" t="s">
        <v>178</v>
      </c>
      <c r="K198" t="s">
        <v>202</v>
      </c>
      <c r="L198">
        <v>12000000</v>
      </c>
      <c r="M198" t="s">
        <v>218</v>
      </c>
      <c r="N198" t="s">
        <v>218</v>
      </c>
      <c r="O198" t="s">
        <v>97</v>
      </c>
      <c r="P198" t="s">
        <v>230</v>
      </c>
      <c r="Q198" s="2">
        <v>44460.291666666664</v>
      </c>
      <c r="R198" s="2">
        <v>44515.708333333336</v>
      </c>
      <c r="S198" t="s">
        <v>630</v>
      </c>
      <c r="T198">
        <v>44578</v>
      </c>
      <c r="U198" s="12" t="s">
        <v>631</v>
      </c>
      <c r="V198">
        <v>95</v>
      </c>
    </row>
    <row r="199" spans="1:23" x14ac:dyDescent="0.25">
      <c r="A199" t="s">
        <v>199</v>
      </c>
      <c r="B199">
        <v>8582</v>
      </c>
      <c r="C199" t="s">
        <v>4</v>
      </c>
      <c r="D199" s="1">
        <v>44580.95034722222</v>
      </c>
      <c r="E199" t="s">
        <v>11</v>
      </c>
      <c r="F199" t="s">
        <v>149</v>
      </c>
      <c r="G199" t="s">
        <v>207</v>
      </c>
      <c r="H199" t="s">
        <v>632</v>
      </c>
      <c r="I199" t="s">
        <v>169</v>
      </c>
      <c r="J199" t="s">
        <v>178</v>
      </c>
      <c r="K199" t="s">
        <v>202</v>
      </c>
      <c r="L199">
        <v>1161000</v>
      </c>
      <c r="M199" t="s">
        <v>633</v>
      </c>
      <c r="N199" t="s">
        <v>565</v>
      </c>
      <c r="O199" t="s">
        <v>98</v>
      </c>
      <c r="P199" t="s">
        <v>230</v>
      </c>
      <c r="Q199" s="2">
        <v>44580.333333333336</v>
      </c>
      <c r="R199" s="2">
        <v>44629.999305555553</v>
      </c>
      <c r="S199" t="s">
        <v>634</v>
      </c>
      <c r="T199" t="s">
        <v>232</v>
      </c>
      <c r="U199" s="12" t="s">
        <v>635</v>
      </c>
      <c r="V199">
        <v>97</v>
      </c>
    </row>
    <row r="200" spans="1:23" x14ac:dyDescent="0.25">
      <c r="A200" t="s">
        <v>199</v>
      </c>
      <c r="B200">
        <v>7811</v>
      </c>
      <c r="C200" t="s">
        <v>4</v>
      </c>
      <c r="D200" s="1">
        <v>44538.742962962962</v>
      </c>
      <c r="E200" t="s">
        <v>44</v>
      </c>
      <c r="F200" t="s">
        <v>149</v>
      </c>
      <c r="G200" t="s">
        <v>207</v>
      </c>
      <c r="H200" t="s">
        <v>212</v>
      </c>
      <c r="I200" t="s">
        <v>167</v>
      </c>
      <c r="J200" t="s">
        <v>178</v>
      </c>
      <c r="K200" t="s">
        <v>202</v>
      </c>
      <c r="L200">
        <v>20000000</v>
      </c>
      <c r="M200" t="s">
        <v>636</v>
      </c>
      <c r="N200" t="s">
        <v>637</v>
      </c>
      <c r="O200" t="s">
        <v>98</v>
      </c>
      <c r="P200" t="s">
        <v>230</v>
      </c>
      <c r="Q200" s="2">
        <v>44538.333333333336</v>
      </c>
      <c r="R200" s="2">
        <v>44547.708333333336</v>
      </c>
      <c r="S200" t="s">
        <v>638</v>
      </c>
      <c r="T200">
        <v>44601</v>
      </c>
      <c r="U200" s="12" t="s">
        <v>635</v>
      </c>
      <c r="V200">
        <v>97</v>
      </c>
    </row>
    <row r="201" spans="1:23" x14ac:dyDescent="0.25">
      <c r="A201" t="s">
        <v>199</v>
      </c>
      <c r="B201">
        <v>8354</v>
      </c>
      <c r="C201" t="s">
        <v>4</v>
      </c>
      <c r="D201" s="1">
        <v>44565.074548611112</v>
      </c>
      <c r="E201" t="s">
        <v>35</v>
      </c>
      <c r="F201" t="s">
        <v>149</v>
      </c>
      <c r="G201" t="s">
        <v>207</v>
      </c>
      <c r="H201" t="s">
        <v>395</v>
      </c>
      <c r="I201" t="s">
        <v>164</v>
      </c>
      <c r="J201" t="s">
        <v>177</v>
      </c>
      <c r="K201" t="s">
        <v>202</v>
      </c>
      <c r="L201">
        <v>1000000</v>
      </c>
      <c r="M201" t="s">
        <v>218</v>
      </c>
      <c r="N201" t="s">
        <v>218</v>
      </c>
      <c r="O201" t="s">
        <v>97</v>
      </c>
      <c r="P201" t="s">
        <v>230</v>
      </c>
      <c r="Q201" s="2">
        <v>44564.333333333336</v>
      </c>
      <c r="R201" s="2">
        <v>44614.708333333336</v>
      </c>
      <c r="S201" t="s">
        <v>396</v>
      </c>
      <c r="T201">
        <v>44652</v>
      </c>
      <c r="U201" s="12" t="s">
        <v>639</v>
      </c>
      <c r="V201">
        <v>99</v>
      </c>
    </row>
    <row r="202" spans="1:23" x14ac:dyDescent="0.25">
      <c r="A202" t="s">
        <v>199</v>
      </c>
      <c r="B202">
        <v>1842</v>
      </c>
      <c r="C202" t="s">
        <v>3</v>
      </c>
      <c r="D202" s="1">
        <v>44021.949849537035</v>
      </c>
      <c r="E202" t="s">
        <v>59</v>
      </c>
      <c r="F202" t="s">
        <v>151</v>
      </c>
      <c r="G202" t="s">
        <v>207</v>
      </c>
      <c r="H202" t="s">
        <v>373</v>
      </c>
      <c r="I202" t="s">
        <v>154</v>
      </c>
      <c r="J202" t="s">
        <v>178</v>
      </c>
      <c r="K202">
        <v>0.02</v>
      </c>
      <c r="L202">
        <v>100000000</v>
      </c>
      <c r="M202" t="s">
        <v>218</v>
      </c>
      <c r="N202" t="s">
        <v>218</v>
      </c>
      <c r="O202" t="s">
        <v>97</v>
      </c>
      <c r="P202" t="s">
        <v>210</v>
      </c>
      <c r="Q202" s="2">
        <v>44021.291666666664</v>
      </c>
      <c r="R202" s="2" t="s">
        <v>640</v>
      </c>
      <c r="S202" t="s">
        <v>641</v>
      </c>
      <c r="T202" t="s">
        <v>642</v>
      </c>
      <c r="U202" s="12" t="s">
        <v>643</v>
      </c>
      <c r="V202">
        <v>0</v>
      </c>
      <c r="W202" t="s">
        <v>644</v>
      </c>
    </row>
    <row r="203" spans="1:23" x14ac:dyDescent="0.25">
      <c r="A203" t="s">
        <v>199</v>
      </c>
      <c r="B203">
        <v>1848</v>
      </c>
      <c r="C203" t="s">
        <v>3</v>
      </c>
      <c r="D203" s="1">
        <v>44386.691562499997</v>
      </c>
      <c r="E203" t="s">
        <v>59</v>
      </c>
      <c r="F203" t="s">
        <v>151</v>
      </c>
      <c r="G203" t="s">
        <v>207</v>
      </c>
      <c r="H203" t="s">
        <v>645</v>
      </c>
      <c r="I203" t="s">
        <v>153</v>
      </c>
      <c r="J203" t="s">
        <v>177</v>
      </c>
      <c r="K203" t="s">
        <v>202</v>
      </c>
      <c r="L203">
        <v>550000000</v>
      </c>
      <c r="M203" t="s">
        <v>218</v>
      </c>
      <c r="N203" t="s">
        <v>646</v>
      </c>
      <c r="O203" t="s">
        <v>98</v>
      </c>
      <c r="P203" t="s">
        <v>204</v>
      </c>
      <c r="Q203" s="2">
        <v>44021.291666666664</v>
      </c>
      <c r="R203" s="2" t="s">
        <v>640</v>
      </c>
      <c r="S203" t="s">
        <v>640</v>
      </c>
      <c r="T203" t="s">
        <v>640</v>
      </c>
      <c r="U203" s="12" t="s">
        <v>647</v>
      </c>
      <c r="V203">
        <v>0</v>
      </c>
      <c r="W203" t="s">
        <v>644</v>
      </c>
    </row>
    <row r="204" spans="1:23" x14ac:dyDescent="0.25">
      <c r="A204" t="s">
        <v>199</v>
      </c>
      <c r="B204">
        <v>1086</v>
      </c>
      <c r="C204" t="s">
        <v>3</v>
      </c>
      <c r="D204" s="1">
        <v>44378.682071759256</v>
      </c>
      <c r="E204" t="s">
        <v>60</v>
      </c>
      <c r="F204" t="s">
        <v>149</v>
      </c>
      <c r="G204" t="s">
        <v>207</v>
      </c>
      <c r="H204" t="s">
        <v>248</v>
      </c>
      <c r="I204" t="s">
        <v>154</v>
      </c>
      <c r="J204" t="s">
        <v>177</v>
      </c>
      <c r="K204" t="s">
        <v>202</v>
      </c>
      <c r="L204">
        <v>1000000</v>
      </c>
      <c r="M204" t="s">
        <v>218</v>
      </c>
      <c r="N204" t="s">
        <v>648</v>
      </c>
      <c r="O204" t="s">
        <v>98</v>
      </c>
      <c r="P204" t="s">
        <v>210</v>
      </c>
      <c r="Q204" s="2">
        <v>32509.333333333332</v>
      </c>
      <c r="R204" s="2" t="s">
        <v>640</v>
      </c>
      <c r="S204" t="s">
        <v>649</v>
      </c>
      <c r="T204" t="s">
        <v>640</v>
      </c>
      <c r="U204" s="12" t="s">
        <v>650</v>
      </c>
      <c r="V204">
        <v>0</v>
      </c>
      <c r="W204" t="s">
        <v>644</v>
      </c>
    </row>
    <row r="205" spans="1:23" x14ac:dyDescent="0.25">
      <c r="A205" t="s">
        <v>199</v>
      </c>
      <c r="B205">
        <v>1896</v>
      </c>
      <c r="C205" t="s">
        <v>3</v>
      </c>
      <c r="D205" s="1">
        <v>44329.93577546296</v>
      </c>
      <c r="E205" t="s">
        <v>62</v>
      </c>
      <c r="F205" t="s">
        <v>149</v>
      </c>
      <c r="G205" t="s">
        <v>200</v>
      </c>
      <c r="H205" t="s">
        <v>214</v>
      </c>
      <c r="I205" t="s">
        <v>169</v>
      </c>
      <c r="J205" t="s">
        <v>178</v>
      </c>
      <c r="K205" t="s">
        <v>202</v>
      </c>
      <c r="L205">
        <v>4000000</v>
      </c>
      <c r="M205" t="s">
        <v>218</v>
      </c>
      <c r="N205" t="s">
        <v>218</v>
      </c>
      <c r="O205" t="s">
        <v>97</v>
      </c>
      <c r="P205" t="s">
        <v>210</v>
      </c>
      <c r="Q205" s="2">
        <v>44022.291666666664</v>
      </c>
      <c r="R205" s="2" t="s">
        <v>640</v>
      </c>
      <c r="S205" t="s">
        <v>651</v>
      </c>
      <c r="T205" t="s">
        <v>652</v>
      </c>
      <c r="U205" s="12" t="s">
        <v>653</v>
      </c>
      <c r="V205">
        <v>0</v>
      </c>
      <c r="W205" t="s">
        <v>644</v>
      </c>
    </row>
    <row r="206" spans="1:23" x14ac:dyDescent="0.25">
      <c r="A206" t="s">
        <v>199</v>
      </c>
      <c r="B206">
        <v>1128</v>
      </c>
      <c r="C206" t="s">
        <v>3</v>
      </c>
      <c r="D206" s="1">
        <v>44405.696898148148</v>
      </c>
      <c r="E206" t="s">
        <v>60</v>
      </c>
      <c r="F206" t="s">
        <v>151</v>
      </c>
      <c r="G206" t="s">
        <v>200</v>
      </c>
      <c r="H206" t="s">
        <v>248</v>
      </c>
      <c r="I206" t="s">
        <v>153</v>
      </c>
      <c r="J206" t="s">
        <v>178</v>
      </c>
      <c r="K206" t="s">
        <v>202</v>
      </c>
      <c r="L206">
        <v>750000</v>
      </c>
      <c r="M206" t="s">
        <v>218</v>
      </c>
      <c r="N206" t="s">
        <v>218</v>
      </c>
      <c r="O206" t="s">
        <v>97</v>
      </c>
      <c r="P206" t="s">
        <v>210</v>
      </c>
      <c r="Q206" s="2">
        <v>43991.291666666664</v>
      </c>
      <c r="R206" s="2" t="s">
        <v>640</v>
      </c>
      <c r="S206" t="s">
        <v>640</v>
      </c>
      <c r="T206" t="s">
        <v>640</v>
      </c>
      <c r="U206" s="12" t="s">
        <v>654</v>
      </c>
      <c r="V206">
        <v>0</v>
      </c>
      <c r="W206" t="s">
        <v>644</v>
      </c>
    </row>
    <row r="207" spans="1:23" x14ac:dyDescent="0.25">
      <c r="A207" t="s">
        <v>199</v>
      </c>
      <c r="B207">
        <v>1113</v>
      </c>
      <c r="C207" t="s">
        <v>3</v>
      </c>
      <c r="D207" s="1">
        <v>44014.883703703701</v>
      </c>
      <c r="E207" t="s">
        <v>60</v>
      </c>
      <c r="F207" t="s">
        <v>149</v>
      </c>
      <c r="G207" t="s">
        <v>207</v>
      </c>
      <c r="H207" t="s">
        <v>645</v>
      </c>
      <c r="I207" t="s">
        <v>169</v>
      </c>
      <c r="J207" t="s">
        <v>175</v>
      </c>
      <c r="K207" t="s">
        <v>202</v>
      </c>
      <c r="L207">
        <v>2000000</v>
      </c>
      <c r="M207" t="s">
        <v>218</v>
      </c>
      <c r="N207">
        <v>35000</v>
      </c>
      <c r="O207" t="s">
        <v>99</v>
      </c>
      <c r="P207" t="s">
        <v>210</v>
      </c>
      <c r="Q207" s="2">
        <v>43990.291666666664</v>
      </c>
      <c r="R207" s="2" t="s">
        <v>640</v>
      </c>
      <c r="S207" t="s">
        <v>655</v>
      </c>
      <c r="T207" t="s">
        <v>656</v>
      </c>
      <c r="U207" s="12" t="s">
        <v>657</v>
      </c>
      <c r="V207">
        <v>0</v>
      </c>
      <c r="W207" t="s">
        <v>644</v>
      </c>
    </row>
    <row r="208" spans="1:23" x14ac:dyDescent="0.25">
      <c r="A208" t="s">
        <v>199</v>
      </c>
      <c r="B208">
        <v>1059</v>
      </c>
      <c r="C208" t="s">
        <v>3</v>
      </c>
      <c r="D208" s="1">
        <v>44378.677835648145</v>
      </c>
      <c r="E208" t="s">
        <v>60</v>
      </c>
      <c r="F208" t="s">
        <v>149</v>
      </c>
      <c r="G208" t="s">
        <v>207</v>
      </c>
      <c r="H208" t="s">
        <v>248</v>
      </c>
      <c r="I208" t="s">
        <v>154</v>
      </c>
      <c r="J208" t="s">
        <v>177</v>
      </c>
      <c r="K208" t="s">
        <v>202</v>
      </c>
      <c r="L208">
        <v>1000000</v>
      </c>
      <c r="M208" t="s">
        <v>218</v>
      </c>
      <c r="N208" t="s">
        <v>648</v>
      </c>
      <c r="O208" t="s">
        <v>98</v>
      </c>
      <c r="P208" t="s">
        <v>210</v>
      </c>
      <c r="Q208" s="2">
        <v>41907.291666666664</v>
      </c>
      <c r="R208" s="2" t="s">
        <v>640</v>
      </c>
      <c r="S208" t="s">
        <v>649</v>
      </c>
      <c r="T208" t="s">
        <v>640</v>
      </c>
      <c r="U208" s="12" t="s">
        <v>658</v>
      </c>
      <c r="V208">
        <v>0</v>
      </c>
      <c r="W208" t="s">
        <v>644</v>
      </c>
    </row>
    <row r="209" spans="1:23" x14ac:dyDescent="0.25">
      <c r="A209" t="s">
        <v>199</v>
      </c>
      <c r="B209">
        <v>4310</v>
      </c>
      <c r="C209" t="s">
        <v>3</v>
      </c>
      <c r="D209" s="1">
        <v>44782.849641203706</v>
      </c>
      <c r="E209" t="s">
        <v>51</v>
      </c>
      <c r="F209" t="s">
        <v>149</v>
      </c>
      <c r="G209" t="s">
        <v>200</v>
      </c>
      <c r="H209" t="s">
        <v>373</v>
      </c>
      <c r="I209" t="s">
        <v>169</v>
      </c>
      <c r="J209" t="s">
        <v>175</v>
      </c>
      <c r="K209">
        <v>0.25</v>
      </c>
      <c r="L209">
        <v>500000</v>
      </c>
      <c r="M209" t="s">
        <v>218</v>
      </c>
      <c r="N209" t="s">
        <v>218</v>
      </c>
      <c r="O209" t="s">
        <v>97</v>
      </c>
      <c r="P209" t="s">
        <v>204</v>
      </c>
      <c r="Q209" s="2">
        <v>44119.291666666664</v>
      </c>
      <c r="R209" s="2" t="s">
        <v>640</v>
      </c>
      <c r="S209" t="s">
        <v>384</v>
      </c>
      <c r="T209" t="s">
        <v>525</v>
      </c>
      <c r="U209" s="12" t="s">
        <v>659</v>
      </c>
      <c r="V209">
        <v>0</v>
      </c>
      <c r="W209" t="s">
        <v>644</v>
      </c>
    </row>
    <row r="210" spans="1:23" x14ac:dyDescent="0.25">
      <c r="A210" t="s">
        <v>199</v>
      </c>
      <c r="B210">
        <v>1104</v>
      </c>
      <c r="C210" t="s">
        <v>3</v>
      </c>
      <c r="D210" s="1">
        <v>44102.719872685186</v>
      </c>
      <c r="E210" t="s">
        <v>60</v>
      </c>
      <c r="F210" t="s">
        <v>149</v>
      </c>
      <c r="G210" t="s">
        <v>207</v>
      </c>
      <c r="H210" t="s">
        <v>248</v>
      </c>
      <c r="I210" t="s">
        <v>169</v>
      </c>
      <c r="J210" t="s">
        <v>176</v>
      </c>
      <c r="K210" t="s">
        <v>202</v>
      </c>
      <c r="L210">
        <v>586000000</v>
      </c>
      <c r="M210" t="s">
        <v>218</v>
      </c>
      <c r="N210" t="s">
        <v>218</v>
      </c>
      <c r="O210" t="s">
        <v>97</v>
      </c>
      <c r="P210" t="s">
        <v>210</v>
      </c>
      <c r="Q210" s="2">
        <v>43990.291666666664</v>
      </c>
      <c r="R210" s="2" t="s">
        <v>640</v>
      </c>
      <c r="S210" t="s">
        <v>236</v>
      </c>
      <c r="T210" t="s">
        <v>660</v>
      </c>
      <c r="U210" s="12" t="s">
        <v>661</v>
      </c>
      <c r="V210">
        <v>0</v>
      </c>
      <c r="W210" t="s">
        <v>644</v>
      </c>
    </row>
    <row r="211" spans="1:23" x14ac:dyDescent="0.25">
      <c r="A211" t="s">
        <v>199</v>
      </c>
      <c r="B211">
        <v>1107</v>
      </c>
      <c r="C211" t="s">
        <v>3</v>
      </c>
      <c r="D211" s="1">
        <v>44741.825648148151</v>
      </c>
      <c r="E211" t="s">
        <v>60</v>
      </c>
      <c r="F211" t="s">
        <v>149</v>
      </c>
      <c r="G211" t="s">
        <v>200</v>
      </c>
      <c r="H211" t="s">
        <v>337</v>
      </c>
      <c r="I211" t="s">
        <v>169</v>
      </c>
      <c r="J211" t="s">
        <v>178</v>
      </c>
      <c r="K211" t="s">
        <v>202</v>
      </c>
      <c r="L211">
        <v>9700000</v>
      </c>
      <c r="M211" t="s">
        <v>218</v>
      </c>
      <c r="N211" t="s">
        <v>218</v>
      </c>
      <c r="O211" t="s">
        <v>97</v>
      </c>
      <c r="P211" t="s">
        <v>210</v>
      </c>
      <c r="Q211" s="2">
        <v>43990.291666666664</v>
      </c>
      <c r="R211" s="2" t="s">
        <v>640</v>
      </c>
      <c r="S211" t="s">
        <v>254</v>
      </c>
      <c r="T211" t="s">
        <v>640</v>
      </c>
      <c r="U211" s="12" t="s">
        <v>662</v>
      </c>
      <c r="V211">
        <v>0</v>
      </c>
      <c r="W211" t="s">
        <v>644</v>
      </c>
    </row>
    <row r="212" spans="1:23" x14ac:dyDescent="0.25">
      <c r="A212" t="s">
        <v>199</v>
      </c>
      <c r="B212">
        <v>1008</v>
      </c>
      <c r="C212" t="s">
        <v>3</v>
      </c>
      <c r="D212" s="1">
        <v>44014.893159722225</v>
      </c>
      <c r="E212" t="s">
        <v>60</v>
      </c>
      <c r="F212" t="s">
        <v>149</v>
      </c>
      <c r="G212" t="s">
        <v>207</v>
      </c>
      <c r="H212" t="s">
        <v>248</v>
      </c>
      <c r="I212" t="s">
        <v>169</v>
      </c>
      <c r="J212" t="s">
        <v>178</v>
      </c>
      <c r="K212">
        <v>0.5</v>
      </c>
      <c r="L212">
        <v>5000000</v>
      </c>
      <c r="M212" t="s">
        <v>663</v>
      </c>
      <c r="N212" t="s">
        <v>664</v>
      </c>
      <c r="O212" t="s">
        <v>98</v>
      </c>
      <c r="P212" t="s">
        <v>210</v>
      </c>
      <c r="Q212" s="2">
        <v>43985.291666666664</v>
      </c>
      <c r="R212" s="2" t="s">
        <v>640</v>
      </c>
      <c r="S212" t="s">
        <v>236</v>
      </c>
      <c r="T212" t="s">
        <v>656</v>
      </c>
      <c r="U212" s="12" t="s">
        <v>665</v>
      </c>
      <c r="V212">
        <v>0</v>
      </c>
      <c r="W212" t="s">
        <v>644</v>
      </c>
    </row>
    <row r="213" spans="1:23" x14ac:dyDescent="0.25">
      <c r="A213" t="s">
        <v>199</v>
      </c>
      <c r="B213">
        <v>1809</v>
      </c>
      <c r="C213" t="s">
        <v>3</v>
      </c>
      <c r="D213" s="1">
        <v>44550.811597222222</v>
      </c>
      <c r="E213" t="s">
        <v>59</v>
      </c>
      <c r="F213" t="s">
        <v>151</v>
      </c>
      <c r="G213" t="s">
        <v>207</v>
      </c>
      <c r="H213" t="s">
        <v>666</v>
      </c>
      <c r="I213" t="s">
        <v>153</v>
      </c>
      <c r="J213" t="s">
        <v>176</v>
      </c>
      <c r="K213">
        <v>0.2</v>
      </c>
      <c r="L213">
        <v>20000000</v>
      </c>
      <c r="M213" t="s">
        <v>218</v>
      </c>
      <c r="N213" t="s">
        <v>218</v>
      </c>
      <c r="O213" t="s">
        <v>97</v>
      </c>
      <c r="P213" t="s">
        <v>210</v>
      </c>
      <c r="Q213" s="2">
        <v>44021.291666666664</v>
      </c>
      <c r="R213" s="2" t="s">
        <v>640</v>
      </c>
      <c r="S213" t="s">
        <v>641</v>
      </c>
      <c r="T213" t="s">
        <v>667</v>
      </c>
      <c r="U213" s="12" t="s">
        <v>668</v>
      </c>
      <c r="V213">
        <v>0</v>
      </c>
      <c r="W213" t="s">
        <v>644</v>
      </c>
    </row>
    <row r="214" spans="1:23" x14ac:dyDescent="0.25">
      <c r="A214" t="s">
        <v>199</v>
      </c>
      <c r="B214">
        <v>1899</v>
      </c>
      <c r="C214" t="s">
        <v>3</v>
      </c>
      <c r="D214" s="1">
        <v>44042.723923611113</v>
      </c>
      <c r="E214" t="s">
        <v>62</v>
      </c>
      <c r="F214" t="s">
        <v>149</v>
      </c>
      <c r="G214" t="s">
        <v>200</v>
      </c>
      <c r="H214" t="s">
        <v>214</v>
      </c>
      <c r="I214" t="s">
        <v>169</v>
      </c>
      <c r="J214" t="s">
        <v>178</v>
      </c>
      <c r="K214">
        <v>0.1</v>
      </c>
      <c r="L214">
        <v>350000</v>
      </c>
      <c r="M214" t="s">
        <v>218</v>
      </c>
      <c r="N214" t="s">
        <v>218</v>
      </c>
      <c r="O214" t="s">
        <v>97</v>
      </c>
      <c r="P214" t="s">
        <v>210</v>
      </c>
      <c r="Q214" s="2">
        <v>44022.291666666664</v>
      </c>
      <c r="R214" s="2" t="s">
        <v>640</v>
      </c>
      <c r="S214" t="s">
        <v>651</v>
      </c>
      <c r="T214" t="s">
        <v>652</v>
      </c>
      <c r="U214" s="12" t="s">
        <v>669</v>
      </c>
      <c r="V214">
        <v>0</v>
      </c>
      <c r="W214" t="s">
        <v>644</v>
      </c>
    </row>
    <row r="215" spans="1:23" x14ac:dyDescent="0.25">
      <c r="A215" t="s">
        <v>199</v>
      </c>
      <c r="B215">
        <v>3300</v>
      </c>
      <c r="C215" t="s">
        <v>3</v>
      </c>
      <c r="D215" s="1">
        <v>44580.773518518516</v>
      </c>
      <c r="E215" t="s">
        <v>43</v>
      </c>
      <c r="F215" t="s">
        <v>151</v>
      </c>
      <c r="G215" t="s">
        <v>207</v>
      </c>
      <c r="H215" t="s">
        <v>248</v>
      </c>
      <c r="I215" t="s">
        <v>161</v>
      </c>
      <c r="J215" t="s">
        <v>178</v>
      </c>
      <c r="K215" t="s">
        <v>202</v>
      </c>
      <c r="L215">
        <v>37426000</v>
      </c>
      <c r="M215" t="s">
        <v>218</v>
      </c>
      <c r="N215" t="s">
        <v>218</v>
      </c>
      <c r="O215" t="s">
        <v>97</v>
      </c>
      <c r="P215" t="s">
        <v>230</v>
      </c>
      <c r="Q215" s="2">
        <v>44046.291666666664</v>
      </c>
      <c r="R215" s="2" t="s">
        <v>640</v>
      </c>
      <c r="S215" t="s">
        <v>506</v>
      </c>
      <c r="T215" t="s">
        <v>358</v>
      </c>
      <c r="U215" s="12" t="s">
        <v>669</v>
      </c>
      <c r="V215">
        <v>0</v>
      </c>
      <c r="W215" t="s">
        <v>644</v>
      </c>
    </row>
    <row r="216" spans="1:23" x14ac:dyDescent="0.25">
      <c r="A216" t="s">
        <v>199</v>
      </c>
      <c r="B216">
        <v>1971</v>
      </c>
      <c r="C216" t="s">
        <v>3</v>
      </c>
      <c r="D216" s="1">
        <v>44697.897280092591</v>
      </c>
      <c r="E216" t="s">
        <v>59</v>
      </c>
      <c r="F216" t="s">
        <v>149</v>
      </c>
      <c r="G216" t="s">
        <v>200</v>
      </c>
      <c r="H216" t="s">
        <v>670</v>
      </c>
      <c r="I216" t="s">
        <v>157</v>
      </c>
      <c r="J216" t="s">
        <v>177</v>
      </c>
      <c r="K216" t="s">
        <v>202</v>
      </c>
      <c r="L216">
        <v>100000000</v>
      </c>
      <c r="M216" t="s">
        <v>218</v>
      </c>
      <c r="N216" t="s">
        <v>218</v>
      </c>
      <c r="O216" t="s">
        <v>97</v>
      </c>
      <c r="P216" t="s">
        <v>204</v>
      </c>
      <c r="Q216" s="2">
        <v>40422.291666666664</v>
      </c>
      <c r="R216" s="2" t="s">
        <v>640</v>
      </c>
      <c r="S216" t="s">
        <v>671</v>
      </c>
      <c r="T216" t="s">
        <v>640</v>
      </c>
      <c r="U216" s="12" t="s">
        <v>672</v>
      </c>
      <c r="V216">
        <v>0</v>
      </c>
      <c r="W216" t="s">
        <v>644</v>
      </c>
    </row>
    <row r="217" spans="1:23" x14ac:dyDescent="0.25">
      <c r="A217" t="s">
        <v>199</v>
      </c>
      <c r="B217">
        <v>1149</v>
      </c>
      <c r="C217" t="s">
        <v>3</v>
      </c>
      <c r="D217" s="1">
        <v>44378.675752314812</v>
      </c>
      <c r="E217" t="s">
        <v>60</v>
      </c>
      <c r="F217" t="s">
        <v>149</v>
      </c>
      <c r="G217" t="s">
        <v>200</v>
      </c>
      <c r="H217" t="s">
        <v>337</v>
      </c>
      <c r="I217" t="s">
        <v>161</v>
      </c>
      <c r="J217" t="s">
        <v>178</v>
      </c>
      <c r="K217" t="s">
        <v>202</v>
      </c>
      <c r="L217">
        <v>34000000</v>
      </c>
      <c r="M217" t="s">
        <v>673</v>
      </c>
      <c r="N217" t="s">
        <v>218</v>
      </c>
      <c r="O217" t="s">
        <v>97</v>
      </c>
      <c r="P217" t="s">
        <v>210</v>
      </c>
      <c r="Q217" s="2">
        <v>44378.291666666664</v>
      </c>
      <c r="R217" s="2" t="s">
        <v>640</v>
      </c>
      <c r="S217" t="s">
        <v>236</v>
      </c>
      <c r="T217" t="s">
        <v>506</v>
      </c>
      <c r="U217" s="12" t="s">
        <v>674</v>
      </c>
      <c r="V217">
        <v>0</v>
      </c>
      <c r="W217" t="s">
        <v>644</v>
      </c>
    </row>
    <row r="218" spans="1:23" x14ac:dyDescent="0.25">
      <c r="A218" t="s">
        <v>199</v>
      </c>
      <c r="B218">
        <v>1803</v>
      </c>
      <c r="C218" t="s">
        <v>3</v>
      </c>
      <c r="D218" s="1">
        <v>44550.815127314818</v>
      </c>
      <c r="E218" t="s">
        <v>59</v>
      </c>
      <c r="F218" t="s">
        <v>151</v>
      </c>
      <c r="G218" t="s">
        <v>207</v>
      </c>
      <c r="H218" t="s">
        <v>666</v>
      </c>
      <c r="I218" t="s">
        <v>153</v>
      </c>
      <c r="J218" t="s">
        <v>178</v>
      </c>
      <c r="K218">
        <v>0.02</v>
      </c>
      <c r="L218">
        <v>4000000</v>
      </c>
      <c r="M218" t="s">
        <v>218</v>
      </c>
      <c r="N218" t="s">
        <v>218</v>
      </c>
      <c r="O218" t="s">
        <v>97</v>
      </c>
      <c r="P218" t="s">
        <v>210</v>
      </c>
      <c r="Q218" s="2">
        <v>44021.291666666664</v>
      </c>
      <c r="R218" s="2" t="s">
        <v>640</v>
      </c>
      <c r="S218" t="s">
        <v>675</v>
      </c>
      <c r="T218" t="s">
        <v>667</v>
      </c>
      <c r="U218" s="12" t="s">
        <v>676</v>
      </c>
      <c r="V218">
        <v>0</v>
      </c>
      <c r="W218" t="s">
        <v>644</v>
      </c>
    </row>
    <row r="219" spans="1:23" x14ac:dyDescent="0.25">
      <c r="A219" t="s">
        <v>199</v>
      </c>
      <c r="B219">
        <v>1494</v>
      </c>
      <c r="C219" t="s">
        <v>3</v>
      </c>
      <c r="D219" s="1">
        <v>44015.867210648146</v>
      </c>
      <c r="E219" t="s">
        <v>59</v>
      </c>
      <c r="F219" t="s">
        <v>151</v>
      </c>
      <c r="G219" t="s">
        <v>207</v>
      </c>
      <c r="H219" t="s">
        <v>677</v>
      </c>
      <c r="I219" t="s">
        <v>168</v>
      </c>
      <c r="J219" t="s">
        <v>177</v>
      </c>
      <c r="K219" t="s">
        <v>202</v>
      </c>
      <c r="L219">
        <v>5000000</v>
      </c>
      <c r="M219" t="s">
        <v>338</v>
      </c>
      <c r="N219" t="s">
        <v>300</v>
      </c>
      <c r="O219" t="s">
        <v>98</v>
      </c>
      <c r="P219" t="s">
        <v>204</v>
      </c>
      <c r="Q219" s="2">
        <v>44013.291666666664</v>
      </c>
      <c r="R219" s="2" t="s">
        <v>640</v>
      </c>
      <c r="S219" t="s">
        <v>640</v>
      </c>
      <c r="T219" t="s">
        <v>640</v>
      </c>
      <c r="U219" s="12" t="s">
        <v>678</v>
      </c>
      <c r="V219">
        <v>0</v>
      </c>
      <c r="W219" t="s">
        <v>644</v>
      </c>
    </row>
    <row r="220" spans="1:23" x14ac:dyDescent="0.25">
      <c r="A220" t="s">
        <v>199</v>
      </c>
      <c r="B220">
        <v>1671</v>
      </c>
      <c r="C220" t="s">
        <v>3</v>
      </c>
      <c r="D220" s="1">
        <v>44042.722002314818</v>
      </c>
      <c r="E220" t="s">
        <v>25</v>
      </c>
      <c r="F220" t="s">
        <v>149</v>
      </c>
      <c r="G220" t="s">
        <v>200</v>
      </c>
      <c r="H220" t="s">
        <v>679</v>
      </c>
      <c r="I220" t="s">
        <v>169</v>
      </c>
      <c r="J220" t="s">
        <v>178</v>
      </c>
      <c r="K220" t="s">
        <v>202</v>
      </c>
      <c r="L220">
        <v>5000000</v>
      </c>
      <c r="M220" t="s">
        <v>218</v>
      </c>
      <c r="N220" t="s">
        <v>218</v>
      </c>
      <c r="O220" t="s">
        <v>97</v>
      </c>
      <c r="P220" t="s">
        <v>210</v>
      </c>
      <c r="Q220" s="2">
        <v>44018.291666666664</v>
      </c>
      <c r="R220" s="2" t="s">
        <v>640</v>
      </c>
      <c r="S220" t="s">
        <v>680</v>
      </c>
      <c r="T220" t="s">
        <v>640</v>
      </c>
      <c r="U220" s="12" t="s">
        <v>678</v>
      </c>
      <c r="V220">
        <v>0</v>
      </c>
      <c r="W220" t="s">
        <v>644</v>
      </c>
    </row>
    <row r="221" spans="1:23" x14ac:dyDescent="0.25">
      <c r="A221" t="s">
        <v>199</v>
      </c>
      <c r="B221">
        <v>1806</v>
      </c>
      <c r="C221" t="s">
        <v>3</v>
      </c>
      <c r="D221" s="1">
        <v>44040.674768518518</v>
      </c>
      <c r="E221" t="s">
        <v>59</v>
      </c>
      <c r="F221" t="s">
        <v>151</v>
      </c>
      <c r="G221" t="s">
        <v>207</v>
      </c>
      <c r="H221" t="s">
        <v>681</v>
      </c>
      <c r="I221" t="s">
        <v>153</v>
      </c>
      <c r="J221" t="s">
        <v>178</v>
      </c>
      <c r="K221" t="s">
        <v>202</v>
      </c>
      <c r="L221">
        <v>1000000</v>
      </c>
      <c r="M221" t="s">
        <v>218</v>
      </c>
      <c r="N221" t="s">
        <v>218</v>
      </c>
      <c r="O221" t="s">
        <v>97</v>
      </c>
      <c r="P221" t="s">
        <v>210</v>
      </c>
      <c r="Q221" s="2">
        <v>44021.291666666664</v>
      </c>
      <c r="R221" s="2" t="s">
        <v>640</v>
      </c>
      <c r="S221" t="s">
        <v>641</v>
      </c>
      <c r="T221" t="s">
        <v>667</v>
      </c>
      <c r="U221" s="12" t="s">
        <v>682</v>
      </c>
      <c r="V221">
        <v>0</v>
      </c>
      <c r="W221" t="s">
        <v>644</v>
      </c>
    </row>
    <row r="222" spans="1:23" x14ac:dyDescent="0.25">
      <c r="A222" t="s">
        <v>199</v>
      </c>
      <c r="B222">
        <v>8624</v>
      </c>
      <c r="C222" t="s">
        <v>3</v>
      </c>
      <c r="D222" s="1">
        <v>44637.713368055556</v>
      </c>
      <c r="E222" t="s">
        <v>25</v>
      </c>
      <c r="F222" t="s">
        <v>149</v>
      </c>
      <c r="G222" t="s">
        <v>207</v>
      </c>
      <c r="H222" t="s">
        <v>266</v>
      </c>
      <c r="I222" t="s">
        <v>169</v>
      </c>
      <c r="J222" t="s">
        <v>178</v>
      </c>
      <c r="K222" t="s">
        <v>202</v>
      </c>
      <c r="L222">
        <v>17000000</v>
      </c>
      <c r="M222" t="s">
        <v>218</v>
      </c>
      <c r="N222" t="s">
        <v>218</v>
      </c>
      <c r="O222" t="s">
        <v>97</v>
      </c>
      <c r="P222" t="s">
        <v>210</v>
      </c>
      <c r="Q222" s="2">
        <v>44585.333333333336</v>
      </c>
      <c r="R222" s="2" t="s">
        <v>640</v>
      </c>
      <c r="S222" t="s">
        <v>359</v>
      </c>
      <c r="T222" t="s">
        <v>683</v>
      </c>
      <c r="U222" s="12" t="s">
        <v>684</v>
      </c>
      <c r="V222">
        <v>0</v>
      </c>
      <c r="W222" t="s">
        <v>644</v>
      </c>
    </row>
    <row r="223" spans="1:23" x14ac:dyDescent="0.25">
      <c r="A223" t="s">
        <v>199</v>
      </c>
      <c r="B223">
        <v>1005</v>
      </c>
      <c r="C223" t="s">
        <v>3</v>
      </c>
      <c r="D223" s="1">
        <v>44014.891585648147</v>
      </c>
      <c r="E223" t="s">
        <v>60</v>
      </c>
      <c r="F223" t="s">
        <v>149</v>
      </c>
      <c r="G223" t="s">
        <v>207</v>
      </c>
      <c r="H223" t="s">
        <v>248</v>
      </c>
      <c r="I223" t="s">
        <v>172</v>
      </c>
      <c r="J223" t="s">
        <v>178</v>
      </c>
      <c r="K223">
        <v>0.5</v>
      </c>
      <c r="L223">
        <v>18000000</v>
      </c>
      <c r="M223" t="s">
        <v>218</v>
      </c>
      <c r="N223" t="s">
        <v>685</v>
      </c>
      <c r="O223" t="s">
        <v>98</v>
      </c>
      <c r="P223" t="s">
        <v>210</v>
      </c>
      <c r="Q223" s="2">
        <v>43985.291666666664</v>
      </c>
      <c r="R223" s="2" t="s">
        <v>640</v>
      </c>
      <c r="S223" t="s">
        <v>236</v>
      </c>
      <c r="T223" t="s">
        <v>656</v>
      </c>
      <c r="U223" s="12" t="s">
        <v>686</v>
      </c>
      <c r="V223">
        <v>0</v>
      </c>
      <c r="W223" t="s">
        <v>644</v>
      </c>
    </row>
    <row r="224" spans="1:23" x14ac:dyDescent="0.25">
      <c r="A224" t="s">
        <v>199</v>
      </c>
      <c r="B224">
        <v>9215</v>
      </c>
      <c r="C224" t="s">
        <v>4</v>
      </c>
      <c r="D224" s="1">
        <v>44763.927928240744</v>
      </c>
      <c r="E224" t="s">
        <v>35</v>
      </c>
      <c r="F224" t="s">
        <v>149</v>
      </c>
      <c r="G224" t="s">
        <v>207</v>
      </c>
      <c r="H224" t="s">
        <v>212</v>
      </c>
      <c r="I224" t="s">
        <v>164</v>
      </c>
      <c r="J224" t="s">
        <v>177</v>
      </c>
      <c r="K224" t="s">
        <v>202</v>
      </c>
      <c r="L224">
        <v>2000000</v>
      </c>
      <c r="M224" t="s">
        <v>218</v>
      </c>
      <c r="N224" t="s">
        <v>687</v>
      </c>
      <c r="O224" t="s">
        <v>98</v>
      </c>
      <c r="P224" t="s">
        <v>230</v>
      </c>
      <c r="Q224" s="2">
        <v>44615.333333333336</v>
      </c>
      <c r="R224" s="2">
        <v>44617.625</v>
      </c>
      <c r="S224" t="s">
        <v>688</v>
      </c>
      <c r="T224">
        <v>44652</v>
      </c>
      <c r="U224" s="12" t="s">
        <v>689</v>
      </c>
      <c r="V224">
        <v>0</v>
      </c>
    </row>
    <row r="225" spans="1:22" x14ac:dyDescent="0.25">
      <c r="A225" t="s">
        <v>199</v>
      </c>
      <c r="B225">
        <v>8069</v>
      </c>
      <c r="C225" t="s">
        <v>4</v>
      </c>
      <c r="D225" s="1">
        <v>44763.929050925923</v>
      </c>
      <c r="E225" t="s">
        <v>35</v>
      </c>
      <c r="F225" t="s">
        <v>149</v>
      </c>
      <c r="G225" t="s">
        <v>207</v>
      </c>
      <c r="H225" t="s">
        <v>212</v>
      </c>
      <c r="I225" t="s">
        <v>164</v>
      </c>
      <c r="J225" t="s">
        <v>177</v>
      </c>
      <c r="K225" t="s">
        <v>202</v>
      </c>
      <c r="L225">
        <v>2000000</v>
      </c>
      <c r="M225" t="s">
        <v>218</v>
      </c>
      <c r="N225" t="s">
        <v>687</v>
      </c>
      <c r="O225" t="s">
        <v>98</v>
      </c>
      <c r="P225" t="s">
        <v>230</v>
      </c>
      <c r="Q225" s="2">
        <v>44544.333333333336</v>
      </c>
      <c r="R225" s="2">
        <v>44613.625</v>
      </c>
      <c r="S225" t="s">
        <v>688</v>
      </c>
      <c r="T225">
        <v>44652</v>
      </c>
      <c r="U225" s="12" t="s">
        <v>689</v>
      </c>
      <c r="V225">
        <v>0</v>
      </c>
    </row>
    <row r="226" spans="1:22" x14ac:dyDescent="0.25">
      <c r="A226" t="s">
        <v>199</v>
      </c>
      <c r="B226">
        <v>11714</v>
      </c>
      <c r="C226" t="s">
        <v>3</v>
      </c>
      <c r="D226" s="1">
        <v>44754.904988425929</v>
      </c>
      <c r="E226" t="s">
        <v>33</v>
      </c>
      <c r="F226" t="s">
        <v>149</v>
      </c>
      <c r="G226" t="s">
        <v>207</v>
      </c>
      <c r="H226" t="s">
        <v>333</v>
      </c>
      <c r="I226" t="s">
        <v>156</v>
      </c>
      <c r="J226" t="s">
        <v>178</v>
      </c>
      <c r="K226">
        <v>0.25</v>
      </c>
      <c r="M226" t="s">
        <v>218</v>
      </c>
      <c r="N226" t="s">
        <v>218</v>
      </c>
      <c r="O226" t="s">
        <v>97</v>
      </c>
      <c r="P226" t="s">
        <v>204</v>
      </c>
      <c r="Q226" s="2">
        <v>44754.291666666664</v>
      </c>
      <c r="R226" s="2" t="s">
        <v>640</v>
      </c>
      <c r="S226" t="s">
        <v>690</v>
      </c>
      <c r="T226" t="s">
        <v>691</v>
      </c>
      <c r="U226" s="12" t="s">
        <v>689</v>
      </c>
      <c r="V226">
        <v>0</v>
      </c>
    </row>
    <row r="227" spans="1:22" x14ac:dyDescent="0.25">
      <c r="A227" t="s">
        <v>199</v>
      </c>
      <c r="B227">
        <v>10538</v>
      </c>
      <c r="C227" t="s">
        <v>4</v>
      </c>
      <c r="D227" s="1">
        <v>44817.892696759256</v>
      </c>
      <c r="E227" t="s">
        <v>43</v>
      </c>
      <c r="F227" t="s">
        <v>149</v>
      </c>
      <c r="G227" t="s">
        <v>207</v>
      </c>
      <c r="H227" t="s">
        <v>692</v>
      </c>
      <c r="I227" t="s">
        <v>171</v>
      </c>
      <c r="J227" t="s">
        <v>178</v>
      </c>
      <c r="K227" t="s">
        <v>202</v>
      </c>
      <c r="L227">
        <v>6090000</v>
      </c>
      <c r="M227" t="s">
        <v>218</v>
      </c>
      <c r="N227" t="s">
        <v>218</v>
      </c>
      <c r="O227" t="s">
        <v>97</v>
      </c>
      <c r="P227" t="s">
        <v>230</v>
      </c>
      <c r="Q227" s="2">
        <v>44707.625</v>
      </c>
      <c r="R227" s="2">
        <v>44740.499305555553</v>
      </c>
      <c r="S227" t="s">
        <v>693</v>
      </c>
      <c r="T227">
        <v>44896</v>
      </c>
      <c r="U227" s="12" t="s">
        <v>689</v>
      </c>
      <c r="V227">
        <v>0</v>
      </c>
    </row>
    <row r="228" spans="1:22" x14ac:dyDescent="0.25">
      <c r="A228" t="s">
        <v>199</v>
      </c>
      <c r="B228">
        <v>6667</v>
      </c>
      <c r="C228" t="s">
        <v>4</v>
      </c>
      <c r="D228" s="1">
        <v>44749.733032407406</v>
      </c>
      <c r="E228" t="s">
        <v>43</v>
      </c>
      <c r="F228" t="s">
        <v>149</v>
      </c>
      <c r="G228" t="s">
        <v>200</v>
      </c>
      <c r="H228" t="s">
        <v>694</v>
      </c>
      <c r="I228" t="s">
        <v>162</v>
      </c>
      <c r="J228" t="s">
        <v>178</v>
      </c>
      <c r="K228" t="s">
        <v>202</v>
      </c>
      <c r="L228">
        <v>650000</v>
      </c>
      <c r="M228" t="s">
        <v>218</v>
      </c>
      <c r="N228" t="s">
        <v>218</v>
      </c>
      <c r="O228" t="s">
        <v>97</v>
      </c>
      <c r="P228" t="s">
        <v>210</v>
      </c>
      <c r="Q228" s="2">
        <v>44427.291666666664</v>
      </c>
      <c r="R228" s="2">
        <v>44538.999305555553</v>
      </c>
      <c r="S228" t="s">
        <v>695</v>
      </c>
      <c r="T228">
        <v>44593</v>
      </c>
      <c r="U228" s="12" t="s">
        <v>696</v>
      </c>
      <c r="V228">
        <v>1</v>
      </c>
    </row>
    <row r="229" spans="1:22" x14ac:dyDescent="0.25">
      <c r="A229" t="s">
        <v>199</v>
      </c>
      <c r="B229">
        <v>7126</v>
      </c>
      <c r="C229" t="s">
        <v>4</v>
      </c>
      <c r="D229" s="1">
        <v>44760.995520833334</v>
      </c>
      <c r="E229" t="s">
        <v>19</v>
      </c>
      <c r="F229" t="s">
        <v>149</v>
      </c>
      <c r="G229" t="s">
        <v>207</v>
      </c>
      <c r="H229" t="s">
        <v>697</v>
      </c>
      <c r="I229" t="s">
        <v>162</v>
      </c>
      <c r="J229" t="s">
        <v>178</v>
      </c>
      <c r="K229" t="s">
        <v>202</v>
      </c>
      <c r="L229">
        <v>9795000</v>
      </c>
      <c r="M229" t="s">
        <v>209</v>
      </c>
      <c r="N229" t="s">
        <v>218</v>
      </c>
      <c r="O229" t="s">
        <v>97</v>
      </c>
      <c r="P229" t="s">
        <v>204</v>
      </c>
      <c r="Q229" s="2">
        <v>44518</v>
      </c>
      <c r="R229" s="2">
        <v>44531.708333333336</v>
      </c>
      <c r="S229" t="s">
        <v>698</v>
      </c>
      <c r="T229">
        <v>44538</v>
      </c>
      <c r="U229" s="12" t="s">
        <v>696</v>
      </c>
      <c r="V229">
        <v>1</v>
      </c>
    </row>
    <row r="230" spans="1:22" x14ac:dyDescent="0.25">
      <c r="A230" t="s">
        <v>199</v>
      </c>
      <c r="B230">
        <v>10091</v>
      </c>
      <c r="C230" t="s">
        <v>4</v>
      </c>
      <c r="D230" s="1">
        <v>44761.615844907406</v>
      </c>
      <c r="E230" t="s">
        <v>11</v>
      </c>
      <c r="F230" t="s">
        <v>149</v>
      </c>
      <c r="G230" t="s">
        <v>207</v>
      </c>
      <c r="H230" t="s">
        <v>699</v>
      </c>
      <c r="I230" t="s">
        <v>169</v>
      </c>
      <c r="J230" t="s">
        <v>178</v>
      </c>
      <c r="K230" t="s">
        <v>202</v>
      </c>
      <c r="L230">
        <v>150000</v>
      </c>
      <c r="M230" t="s">
        <v>209</v>
      </c>
      <c r="N230">
        <v>150000</v>
      </c>
      <c r="O230" t="s">
        <v>99</v>
      </c>
      <c r="P230" t="s">
        <v>230</v>
      </c>
      <c r="Q230" s="2">
        <v>44679.291666666664</v>
      </c>
      <c r="R230" s="2">
        <v>44735.999305555553</v>
      </c>
      <c r="S230" t="s">
        <v>700</v>
      </c>
      <c r="T230">
        <v>44774</v>
      </c>
      <c r="U230" s="12" t="s">
        <v>701</v>
      </c>
      <c r="V230">
        <v>10</v>
      </c>
    </row>
    <row r="231" spans="1:22" x14ac:dyDescent="0.25">
      <c r="A231" t="s">
        <v>199</v>
      </c>
      <c r="B231">
        <v>9866</v>
      </c>
      <c r="C231" t="s">
        <v>4</v>
      </c>
      <c r="D231" s="1">
        <v>44713.934837962966</v>
      </c>
      <c r="E231" t="s">
        <v>43</v>
      </c>
      <c r="F231" t="s">
        <v>149</v>
      </c>
      <c r="G231" t="s">
        <v>207</v>
      </c>
      <c r="H231" t="s">
        <v>645</v>
      </c>
      <c r="I231" t="s">
        <v>171</v>
      </c>
      <c r="J231" t="s">
        <v>178</v>
      </c>
      <c r="K231" t="s">
        <v>202</v>
      </c>
      <c r="L231">
        <v>19000000</v>
      </c>
      <c r="M231" t="s">
        <v>218</v>
      </c>
      <c r="N231" t="s">
        <v>702</v>
      </c>
      <c r="O231" t="s">
        <v>98</v>
      </c>
      <c r="P231" t="s">
        <v>210</v>
      </c>
      <c r="Q231" s="2">
        <v>44657.291666666664</v>
      </c>
      <c r="R231" s="2">
        <v>44700</v>
      </c>
      <c r="S231" t="s">
        <v>254</v>
      </c>
      <c r="T231">
        <v>44805</v>
      </c>
      <c r="U231" s="12" t="s">
        <v>701</v>
      </c>
      <c r="V231">
        <v>10</v>
      </c>
    </row>
    <row r="232" spans="1:22" x14ac:dyDescent="0.25">
      <c r="A232" t="s">
        <v>199</v>
      </c>
      <c r="B232">
        <v>9938</v>
      </c>
      <c r="C232" t="s">
        <v>4</v>
      </c>
      <c r="D232" s="1">
        <v>44747.882256944446</v>
      </c>
      <c r="E232" t="s">
        <v>44</v>
      </c>
      <c r="F232" t="s">
        <v>149</v>
      </c>
      <c r="G232" t="s">
        <v>207</v>
      </c>
      <c r="H232" t="s">
        <v>212</v>
      </c>
      <c r="I232" t="s">
        <v>169</v>
      </c>
      <c r="J232" t="s">
        <v>175</v>
      </c>
      <c r="K232" t="s">
        <v>202</v>
      </c>
      <c r="L232">
        <v>3000000</v>
      </c>
      <c r="M232" t="s">
        <v>267</v>
      </c>
      <c r="N232" t="s">
        <v>218</v>
      </c>
      <c r="O232" t="s">
        <v>97</v>
      </c>
      <c r="P232" t="s">
        <v>210</v>
      </c>
      <c r="Q232" s="2">
        <v>44662.291666666664</v>
      </c>
      <c r="R232" s="2">
        <v>44680.708333333336</v>
      </c>
      <c r="S232" t="s">
        <v>236</v>
      </c>
      <c r="T232">
        <v>44712</v>
      </c>
      <c r="U232" s="12" t="s">
        <v>701</v>
      </c>
      <c r="V232">
        <v>10</v>
      </c>
    </row>
    <row r="233" spans="1:22" x14ac:dyDescent="0.25">
      <c r="A233" t="s">
        <v>199</v>
      </c>
      <c r="B233">
        <v>10088</v>
      </c>
      <c r="C233" t="s">
        <v>4</v>
      </c>
      <c r="D233" s="1">
        <v>44761.616620370369</v>
      </c>
      <c r="E233" t="s">
        <v>11</v>
      </c>
      <c r="F233" t="s">
        <v>149</v>
      </c>
      <c r="G233" t="s">
        <v>207</v>
      </c>
      <c r="H233" t="s">
        <v>703</v>
      </c>
      <c r="I233" t="s">
        <v>169</v>
      </c>
      <c r="J233" t="s">
        <v>178</v>
      </c>
      <c r="K233" t="s">
        <v>202</v>
      </c>
      <c r="L233">
        <v>500000</v>
      </c>
      <c r="M233" t="s">
        <v>218</v>
      </c>
      <c r="N233" t="s">
        <v>251</v>
      </c>
      <c r="O233" t="s">
        <v>98</v>
      </c>
      <c r="P233" t="s">
        <v>230</v>
      </c>
      <c r="Q233" s="2">
        <v>44679.291666666664</v>
      </c>
      <c r="R233" s="2">
        <v>44735.999305555553</v>
      </c>
      <c r="S233" t="s">
        <v>704</v>
      </c>
      <c r="T233">
        <v>44774</v>
      </c>
      <c r="U233" s="12" t="s">
        <v>705</v>
      </c>
      <c r="V233">
        <v>11</v>
      </c>
    </row>
    <row r="234" spans="1:22" x14ac:dyDescent="0.25">
      <c r="A234" t="s">
        <v>199</v>
      </c>
      <c r="B234">
        <v>10118</v>
      </c>
      <c r="C234" t="s">
        <v>4</v>
      </c>
      <c r="D234" s="1">
        <v>44742.783819444441</v>
      </c>
      <c r="E234" t="s">
        <v>15</v>
      </c>
      <c r="F234" t="s">
        <v>149</v>
      </c>
      <c r="G234" t="s">
        <v>207</v>
      </c>
      <c r="H234" t="s">
        <v>706</v>
      </c>
      <c r="I234" t="s">
        <v>162</v>
      </c>
      <c r="J234" t="s">
        <v>178</v>
      </c>
      <c r="K234" t="s">
        <v>202</v>
      </c>
      <c r="L234">
        <v>900000</v>
      </c>
      <c r="M234" t="s">
        <v>218</v>
      </c>
      <c r="N234" t="s">
        <v>218</v>
      </c>
      <c r="O234" t="s">
        <v>97</v>
      </c>
      <c r="P234" t="s">
        <v>204</v>
      </c>
      <c r="Q234" s="2">
        <v>44679.291666666664</v>
      </c>
      <c r="R234" s="2">
        <v>44722.708333333336</v>
      </c>
      <c r="S234" t="s">
        <v>707</v>
      </c>
      <c r="T234">
        <v>44743</v>
      </c>
      <c r="U234" s="12" t="s">
        <v>705</v>
      </c>
      <c r="V234">
        <v>11</v>
      </c>
    </row>
    <row r="235" spans="1:22" x14ac:dyDescent="0.25">
      <c r="A235" t="s">
        <v>199</v>
      </c>
      <c r="B235">
        <v>6964</v>
      </c>
      <c r="C235" t="s">
        <v>4</v>
      </c>
      <c r="D235" s="1">
        <v>44753.878981481481</v>
      </c>
      <c r="E235" t="s">
        <v>39</v>
      </c>
      <c r="F235" t="s">
        <v>149</v>
      </c>
      <c r="G235" t="s">
        <v>207</v>
      </c>
      <c r="H235" t="s">
        <v>528</v>
      </c>
      <c r="I235" t="s">
        <v>168</v>
      </c>
      <c r="J235" t="s">
        <v>175</v>
      </c>
      <c r="K235">
        <v>0.12</v>
      </c>
      <c r="L235">
        <v>2700000</v>
      </c>
      <c r="M235" t="s">
        <v>218</v>
      </c>
      <c r="N235" t="s">
        <v>218</v>
      </c>
      <c r="O235" t="s">
        <v>97</v>
      </c>
      <c r="P235" t="s">
        <v>204</v>
      </c>
      <c r="Q235" s="2">
        <v>44460.291666666664</v>
      </c>
      <c r="R235" s="2">
        <v>44498.708333333336</v>
      </c>
      <c r="S235" t="s">
        <v>708</v>
      </c>
      <c r="T235">
        <v>44562</v>
      </c>
      <c r="U235" s="12" t="s">
        <v>705</v>
      </c>
      <c r="V235">
        <v>11</v>
      </c>
    </row>
    <row r="236" spans="1:22" x14ac:dyDescent="0.25">
      <c r="A236" t="s">
        <v>199</v>
      </c>
      <c r="B236">
        <v>9041</v>
      </c>
      <c r="C236" t="s">
        <v>4</v>
      </c>
      <c r="D236" s="1">
        <v>44753.971620370372</v>
      </c>
      <c r="E236" t="s">
        <v>33</v>
      </c>
      <c r="F236" t="s">
        <v>149</v>
      </c>
      <c r="G236" t="s">
        <v>207</v>
      </c>
      <c r="H236" t="s">
        <v>367</v>
      </c>
      <c r="I236" t="s">
        <v>169</v>
      </c>
      <c r="J236" t="s">
        <v>178</v>
      </c>
      <c r="K236" t="s">
        <v>202</v>
      </c>
      <c r="L236">
        <v>10000000</v>
      </c>
      <c r="M236" t="s">
        <v>709</v>
      </c>
      <c r="N236" t="s">
        <v>702</v>
      </c>
      <c r="O236" t="s">
        <v>98</v>
      </c>
      <c r="P236" t="s">
        <v>204</v>
      </c>
      <c r="Q236" s="2">
        <v>44606.666666666664</v>
      </c>
      <c r="R236" s="2">
        <v>44652.708333333336</v>
      </c>
      <c r="S236" t="s">
        <v>710</v>
      </c>
      <c r="T236">
        <v>44682</v>
      </c>
      <c r="U236" s="12" t="s">
        <v>711</v>
      </c>
      <c r="V236">
        <v>11</v>
      </c>
    </row>
    <row r="237" spans="1:22" x14ac:dyDescent="0.25">
      <c r="A237" t="s">
        <v>199</v>
      </c>
      <c r="B237">
        <v>2631</v>
      </c>
      <c r="C237" t="s">
        <v>4</v>
      </c>
      <c r="D237" s="1">
        <v>44725.978472222225</v>
      </c>
      <c r="E237" t="s">
        <v>56</v>
      </c>
      <c r="F237" t="s">
        <v>149</v>
      </c>
      <c r="G237" t="s">
        <v>200</v>
      </c>
      <c r="H237" t="s">
        <v>333</v>
      </c>
      <c r="I237" t="s">
        <v>169</v>
      </c>
      <c r="J237" t="s">
        <v>178</v>
      </c>
      <c r="K237" t="s">
        <v>202</v>
      </c>
      <c r="L237">
        <v>3100000</v>
      </c>
      <c r="M237" t="s">
        <v>218</v>
      </c>
      <c r="N237" t="s">
        <v>218</v>
      </c>
      <c r="O237" t="s">
        <v>97</v>
      </c>
      <c r="P237" t="s">
        <v>210</v>
      </c>
      <c r="Q237" s="2">
        <v>44408.291666666664</v>
      </c>
      <c r="R237" s="2">
        <v>44439.708333333336</v>
      </c>
      <c r="S237" t="s">
        <v>712</v>
      </c>
      <c r="T237" t="s">
        <v>308</v>
      </c>
      <c r="U237" s="12" t="s">
        <v>713</v>
      </c>
      <c r="V237">
        <v>12</v>
      </c>
    </row>
    <row r="238" spans="1:22" x14ac:dyDescent="0.25">
      <c r="A238" t="s">
        <v>199</v>
      </c>
      <c r="B238">
        <v>8411</v>
      </c>
      <c r="C238" t="s">
        <v>4</v>
      </c>
      <c r="D238" s="1">
        <v>44720.982569444444</v>
      </c>
      <c r="E238" t="s">
        <v>25</v>
      </c>
      <c r="F238" t="s">
        <v>149</v>
      </c>
      <c r="G238" t="s">
        <v>207</v>
      </c>
      <c r="H238" t="s">
        <v>214</v>
      </c>
      <c r="I238" t="s">
        <v>169</v>
      </c>
      <c r="J238" t="s">
        <v>178</v>
      </c>
      <c r="K238" t="s">
        <v>202</v>
      </c>
      <c r="L238">
        <v>9000000</v>
      </c>
      <c r="M238" t="s">
        <v>218</v>
      </c>
      <c r="N238" t="s">
        <v>310</v>
      </c>
      <c r="O238" t="s">
        <v>98</v>
      </c>
      <c r="P238" t="s">
        <v>204</v>
      </c>
      <c r="Q238" s="2">
        <v>44567.333333333336</v>
      </c>
      <c r="R238" s="2">
        <v>44631.708333333336</v>
      </c>
      <c r="S238" t="s">
        <v>714</v>
      </c>
      <c r="T238" t="s">
        <v>359</v>
      </c>
      <c r="U238" s="12" t="s">
        <v>715</v>
      </c>
      <c r="V238">
        <v>122</v>
      </c>
    </row>
    <row r="239" spans="1:22" x14ac:dyDescent="0.25">
      <c r="A239" t="s">
        <v>199</v>
      </c>
      <c r="B239">
        <v>8906</v>
      </c>
      <c r="C239" t="s">
        <v>4</v>
      </c>
      <c r="D239" s="1">
        <v>44796.913043981483</v>
      </c>
      <c r="E239" t="s">
        <v>19</v>
      </c>
      <c r="F239" t="s">
        <v>149</v>
      </c>
      <c r="G239" t="s">
        <v>207</v>
      </c>
      <c r="H239" t="s">
        <v>430</v>
      </c>
      <c r="I239" t="s">
        <v>171</v>
      </c>
      <c r="J239" t="s">
        <v>175</v>
      </c>
      <c r="K239" t="s">
        <v>202</v>
      </c>
      <c r="L239">
        <v>100000</v>
      </c>
      <c r="M239" t="s">
        <v>218</v>
      </c>
      <c r="N239" t="s">
        <v>218</v>
      </c>
      <c r="O239" t="s">
        <v>97</v>
      </c>
      <c r="P239" t="s">
        <v>230</v>
      </c>
      <c r="Q239" s="2">
        <v>44601</v>
      </c>
      <c r="R239" s="2">
        <v>44624.708333333336</v>
      </c>
      <c r="S239" t="s">
        <v>716</v>
      </c>
      <c r="T239">
        <v>44638</v>
      </c>
      <c r="U239" s="12" t="s">
        <v>717</v>
      </c>
      <c r="V239">
        <v>13</v>
      </c>
    </row>
    <row r="240" spans="1:22" x14ac:dyDescent="0.25">
      <c r="A240" t="s">
        <v>199</v>
      </c>
      <c r="B240">
        <v>8588</v>
      </c>
      <c r="C240" t="s">
        <v>4</v>
      </c>
      <c r="D240" s="1">
        <v>44741.561365740738</v>
      </c>
      <c r="E240" t="s">
        <v>18</v>
      </c>
      <c r="F240" t="s">
        <v>149</v>
      </c>
      <c r="G240" t="s">
        <v>207</v>
      </c>
      <c r="H240" t="s">
        <v>607</v>
      </c>
      <c r="I240" t="s">
        <v>169</v>
      </c>
      <c r="J240" t="s">
        <v>178</v>
      </c>
      <c r="K240">
        <v>0.05</v>
      </c>
      <c r="L240">
        <v>47500000</v>
      </c>
      <c r="M240" t="s">
        <v>218</v>
      </c>
      <c r="N240" t="s">
        <v>718</v>
      </c>
      <c r="O240" t="s">
        <v>98</v>
      </c>
      <c r="P240" t="s">
        <v>210</v>
      </c>
      <c r="Q240" s="2">
        <v>44589.333333333336</v>
      </c>
      <c r="R240" s="2">
        <v>44631</v>
      </c>
      <c r="S240" t="s">
        <v>719</v>
      </c>
      <c r="T240">
        <v>44866</v>
      </c>
      <c r="U240" s="12" t="s">
        <v>720</v>
      </c>
      <c r="V240">
        <v>139</v>
      </c>
    </row>
    <row r="241" spans="1:22" x14ac:dyDescent="0.25">
      <c r="A241" t="s">
        <v>199</v>
      </c>
      <c r="B241">
        <v>9911</v>
      </c>
      <c r="C241" t="s">
        <v>4</v>
      </c>
      <c r="D241" s="1">
        <v>44741.552106481482</v>
      </c>
      <c r="E241" t="s">
        <v>18</v>
      </c>
      <c r="F241" t="s">
        <v>149</v>
      </c>
      <c r="G241" t="s">
        <v>207</v>
      </c>
      <c r="H241" t="s">
        <v>248</v>
      </c>
      <c r="I241" t="s">
        <v>168</v>
      </c>
      <c r="J241" t="s">
        <v>178</v>
      </c>
      <c r="K241" t="s">
        <v>202</v>
      </c>
      <c r="L241">
        <v>8299998</v>
      </c>
      <c r="M241" t="s">
        <v>218</v>
      </c>
      <c r="N241" t="s">
        <v>218</v>
      </c>
      <c r="O241" t="s">
        <v>97</v>
      </c>
      <c r="P241" t="s">
        <v>204</v>
      </c>
      <c r="Q241" s="2">
        <v>44659.291666666664</v>
      </c>
      <c r="R241" s="2">
        <v>44715.708333333336</v>
      </c>
      <c r="S241">
        <v>46082</v>
      </c>
      <c r="T241">
        <v>44986</v>
      </c>
      <c r="U241" s="12" t="s">
        <v>721</v>
      </c>
      <c r="V241">
        <v>14</v>
      </c>
    </row>
    <row r="242" spans="1:22" x14ac:dyDescent="0.25">
      <c r="A242" t="s">
        <v>199</v>
      </c>
      <c r="B242">
        <v>7595</v>
      </c>
      <c r="C242" t="s">
        <v>4</v>
      </c>
      <c r="D242" s="1">
        <v>44729.775555555556</v>
      </c>
      <c r="E242" t="s">
        <v>19</v>
      </c>
      <c r="F242" t="s">
        <v>149</v>
      </c>
      <c r="G242" t="s">
        <v>207</v>
      </c>
      <c r="H242" t="s">
        <v>386</v>
      </c>
      <c r="I242" t="s">
        <v>168</v>
      </c>
      <c r="J242" t="s">
        <v>178</v>
      </c>
      <c r="K242" t="s">
        <v>202</v>
      </c>
      <c r="L242">
        <v>750000</v>
      </c>
      <c r="M242" t="s">
        <v>218</v>
      </c>
      <c r="N242" t="s">
        <v>722</v>
      </c>
      <c r="O242" t="s">
        <v>98</v>
      </c>
      <c r="P242" t="s">
        <v>230</v>
      </c>
      <c r="Q242" s="2">
        <v>44515.833333333336</v>
      </c>
      <c r="R242" s="2">
        <v>44568.708333333336</v>
      </c>
      <c r="S242">
        <v>45382</v>
      </c>
      <c r="T242">
        <v>44593</v>
      </c>
      <c r="U242" s="12" t="s">
        <v>723</v>
      </c>
      <c r="V242">
        <v>14</v>
      </c>
    </row>
    <row r="243" spans="1:22" x14ac:dyDescent="0.25">
      <c r="A243" t="s">
        <v>199</v>
      </c>
      <c r="B243">
        <v>8528</v>
      </c>
      <c r="C243" t="s">
        <v>4</v>
      </c>
      <c r="D243" s="1">
        <v>44760.990914351853</v>
      </c>
      <c r="E243" t="s">
        <v>19</v>
      </c>
      <c r="F243" t="s">
        <v>149</v>
      </c>
      <c r="G243" t="s">
        <v>207</v>
      </c>
      <c r="H243" t="s">
        <v>430</v>
      </c>
      <c r="I243" t="s">
        <v>171</v>
      </c>
      <c r="J243" t="s">
        <v>175</v>
      </c>
      <c r="K243" t="s">
        <v>202</v>
      </c>
      <c r="L243">
        <v>175000</v>
      </c>
      <c r="M243" t="s">
        <v>218</v>
      </c>
      <c r="N243" t="s">
        <v>724</v>
      </c>
      <c r="O243" t="s">
        <v>98</v>
      </c>
      <c r="P243" t="s">
        <v>230</v>
      </c>
      <c r="Q243" s="2">
        <v>44572.333333333336</v>
      </c>
      <c r="R243" s="2">
        <v>44600.499305555553</v>
      </c>
      <c r="S243" t="s">
        <v>716</v>
      </c>
      <c r="T243">
        <v>44610</v>
      </c>
      <c r="U243" s="12" t="s">
        <v>725</v>
      </c>
      <c r="V243">
        <v>14</v>
      </c>
    </row>
    <row r="244" spans="1:22" x14ac:dyDescent="0.25">
      <c r="A244" t="s">
        <v>199</v>
      </c>
      <c r="B244">
        <v>8066</v>
      </c>
      <c r="C244" t="s">
        <v>4</v>
      </c>
      <c r="D244" s="1">
        <v>44742.943136574075</v>
      </c>
      <c r="E244" t="s">
        <v>39</v>
      </c>
      <c r="F244" t="s">
        <v>149</v>
      </c>
      <c r="G244" t="s">
        <v>207</v>
      </c>
      <c r="H244" t="s">
        <v>528</v>
      </c>
      <c r="I244" t="s">
        <v>168</v>
      </c>
      <c r="J244" t="s">
        <v>178</v>
      </c>
      <c r="K244">
        <v>0.25</v>
      </c>
      <c r="L244">
        <v>35000000</v>
      </c>
      <c r="M244" t="s">
        <v>218</v>
      </c>
      <c r="N244" t="s">
        <v>218</v>
      </c>
      <c r="O244" t="s">
        <v>97</v>
      </c>
      <c r="P244" t="s">
        <v>204</v>
      </c>
      <c r="Q244" s="2">
        <v>44614.334027777775</v>
      </c>
      <c r="R244" s="2">
        <v>44718.708333333336</v>
      </c>
      <c r="S244" t="s">
        <v>708</v>
      </c>
      <c r="T244">
        <v>44774</v>
      </c>
      <c r="U244" s="12" t="s">
        <v>726</v>
      </c>
      <c r="V244">
        <v>150</v>
      </c>
    </row>
    <row r="245" spans="1:22" x14ac:dyDescent="0.25">
      <c r="A245" t="s">
        <v>199</v>
      </c>
      <c r="B245">
        <v>2184</v>
      </c>
      <c r="C245" t="s">
        <v>3</v>
      </c>
      <c r="D245" s="1">
        <v>44726.717951388891</v>
      </c>
      <c r="E245" t="s">
        <v>56</v>
      </c>
      <c r="F245" t="s">
        <v>149</v>
      </c>
      <c r="G245" t="s">
        <v>200</v>
      </c>
      <c r="H245" t="s">
        <v>727</v>
      </c>
      <c r="I245" t="s">
        <v>168</v>
      </c>
      <c r="J245" t="s">
        <v>178</v>
      </c>
      <c r="K245" t="s">
        <v>202</v>
      </c>
      <c r="L245">
        <v>8700000</v>
      </c>
      <c r="M245" t="s">
        <v>218</v>
      </c>
      <c r="N245" t="s">
        <v>218</v>
      </c>
      <c r="O245" t="s">
        <v>97</v>
      </c>
      <c r="P245" t="s">
        <v>204</v>
      </c>
      <c r="Q245" s="2">
        <v>44026.779537037037</v>
      </c>
      <c r="R245" s="2" t="s">
        <v>640</v>
      </c>
      <c r="S245" t="s">
        <v>728</v>
      </c>
      <c r="T245" t="s">
        <v>640</v>
      </c>
      <c r="U245" s="12" t="s">
        <v>729</v>
      </c>
      <c r="V245">
        <v>16</v>
      </c>
    </row>
    <row r="246" spans="1:22" x14ac:dyDescent="0.25">
      <c r="A246" t="s">
        <v>199</v>
      </c>
      <c r="B246">
        <v>7078</v>
      </c>
      <c r="C246" t="s">
        <v>4</v>
      </c>
      <c r="D246" s="1">
        <v>44830.932303240741</v>
      </c>
      <c r="E246" t="s">
        <v>28</v>
      </c>
      <c r="F246" t="s">
        <v>149</v>
      </c>
      <c r="G246" t="s">
        <v>207</v>
      </c>
      <c r="H246" t="s">
        <v>730</v>
      </c>
      <c r="I246" t="s">
        <v>171</v>
      </c>
      <c r="J246" t="s">
        <v>178</v>
      </c>
      <c r="K246" t="s">
        <v>202</v>
      </c>
      <c r="L246">
        <v>100000000</v>
      </c>
      <c r="M246" t="s">
        <v>731</v>
      </c>
      <c r="N246" t="s">
        <v>732</v>
      </c>
      <c r="O246" t="s">
        <v>98</v>
      </c>
      <c r="P246" t="s">
        <v>204</v>
      </c>
      <c r="Q246" s="2">
        <v>44470.291666666664</v>
      </c>
      <c r="R246" s="2">
        <v>44515</v>
      </c>
      <c r="S246" t="s">
        <v>733</v>
      </c>
      <c r="T246">
        <v>44531</v>
      </c>
      <c r="U246" s="12" t="s">
        <v>734</v>
      </c>
      <c r="V246">
        <v>17</v>
      </c>
    </row>
    <row r="247" spans="1:22" x14ac:dyDescent="0.25">
      <c r="A247" t="s">
        <v>199</v>
      </c>
      <c r="B247">
        <v>8048</v>
      </c>
      <c r="C247" t="s">
        <v>4</v>
      </c>
      <c r="D247" s="1">
        <v>44774.899687500001</v>
      </c>
      <c r="E247" t="s">
        <v>19</v>
      </c>
      <c r="F247" t="s">
        <v>149</v>
      </c>
      <c r="G247" t="s">
        <v>207</v>
      </c>
      <c r="H247" t="s">
        <v>430</v>
      </c>
      <c r="I247" t="s">
        <v>171</v>
      </c>
      <c r="J247" t="s">
        <v>175</v>
      </c>
      <c r="K247" t="s">
        <v>202</v>
      </c>
      <c r="L247">
        <v>1500000</v>
      </c>
      <c r="M247" t="s">
        <v>218</v>
      </c>
      <c r="N247" t="s">
        <v>735</v>
      </c>
      <c r="O247" t="s">
        <v>98</v>
      </c>
      <c r="P247" t="s">
        <v>230</v>
      </c>
      <c r="Q247" s="2">
        <v>44544.333333333336</v>
      </c>
      <c r="R247" s="2">
        <v>44621.708333333336</v>
      </c>
      <c r="S247" t="s">
        <v>736</v>
      </c>
      <c r="T247">
        <v>44720</v>
      </c>
      <c r="U247" s="12" t="s">
        <v>737</v>
      </c>
      <c r="V247">
        <v>18</v>
      </c>
    </row>
    <row r="248" spans="1:22" x14ac:dyDescent="0.25">
      <c r="A248" t="s">
        <v>199</v>
      </c>
      <c r="B248">
        <v>8678</v>
      </c>
      <c r="C248" t="s">
        <v>4</v>
      </c>
      <c r="D248" s="1">
        <v>44799.952314814815</v>
      </c>
      <c r="E248" t="s">
        <v>32</v>
      </c>
      <c r="F248" t="s">
        <v>149</v>
      </c>
      <c r="G248" t="s">
        <v>207</v>
      </c>
      <c r="H248" t="s">
        <v>214</v>
      </c>
      <c r="I248" t="s">
        <v>168</v>
      </c>
      <c r="J248" t="s">
        <v>178</v>
      </c>
      <c r="K248" t="s">
        <v>202</v>
      </c>
      <c r="L248">
        <v>750000</v>
      </c>
      <c r="M248" t="s">
        <v>218</v>
      </c>
      <c r="N248" t="s">
        <v>218</v>
      </c>
      <c r="O248" t="s">
        <v>97</v>
      </c>
      <c r="P248" t="s">
        <v>210</v>
      </c>
      <c r="Q248" s="2">
        <v>44586.333333333336</v>
      </c>
      <c r="R248" s="2">
        <v>44650.708333333336</v>
      </c>
      <c r="S248">
        <v>45838</v>
      </c>
      <c r="T248">
        <v>44712</v>
      </c>
      <c r="U248" s="12" t="s">
        <v>738</v>
      </c>
      <c r="V248">
        <v>19</v>
      </c>
    </row>
    <row r="249" spans="1:22" x14ac:dyDescent="0.25">
      <c r="A249" t="s">
        <v>199</v>
      </c>
      <c r="B249">
        <v>10070</v>
      </c>
      <c r="C249" t="s">
        <v>4</v>
      </c>
      <c r="D249" s="1">
        <v>44761.617337962962</v>
      </c>
      <c r="E249" t="s">
        <v>11</v>
      </c>
      <c r="F249" t="s">
        <v>149</v>
      </c>
      <c r="G249" t="s">
        <v>207</v>
      </c>
      <c r="H249" t="s">
        <v>607</v>
      </c>
      <c r="I249" t="s">
        <v>169</v>
      </c>
      <c r="J249" t="s">
        <v>178</v>
      </c>
      <c r="K249" t="s">
        <v>202</v>
      </c>
      <c r="L249">
        <v>8000000</v>
      </c>
      <c r="M249" t="s">
        <v>218</v>
      </c>
      <c r="N249" t="s">
        <v>739</v>
      </c>
      <c r="O249" t="s">
        <v>98</v>
      </c>
      <c r="P249" t="s">
        <v>230</v>
      </c>
      <c r="Q249" s="2">
        <v>44679.291666666664</v>
      </c>
      <c r="R249" s="2">
        <v>44735.999305555553</v>
      </c>
      <c r="S249" t="s">
        <v>700</v>
      </c>
      <c r="T249">
        <v>44774</v>
      </c>
      <c r="U249" s="12" t="s">
        <v>740</v>
      </c>
      <c r="V249">
        <v>199</v>
      </c>
    </row>
    <row r="250" spans="1:22" x14ac:dyDescent="0.25">
      <c r="A250" t="s">
        <v>199</v>
      </c>
      <c r="B250">
        <v>10205</v>
      </c>
      <c r="C250" t="s">
        <v>4</v>
      </c>
      <c r="D250" s="1">
        <v>44753.732291666667</v>
      </c>
      <c r="E250" t="s">
        <v>39</v>
      </c>
      <c r="F250" t="s">
        <v>149</v>
      </c>
      <c r="G250" t="s">
        <v>207</v>
      </c>
      <c r="H250" t="s">
        <v>214</v>
      </c>
      <c r="I250" t="s">
        <v>168</v>
      </c>
      <c r="J250" t="s">
        <v>175</v>
      </c>
      <c r="K250">
        <v>0.33</v>
      </c>
      <c r="L250">
        <v>555000</v>
      </c>
      <c r="M250" t="s">
        <v>535</v>
      </c>
      <c r="N250">
        <v>277500</v>
      </c>
      <c r="O250" t="s">
        <v>99</v>
      </c>
      <c r="P250" t="s">
        <v>210</v>
      </c>
      <c r="Q250" s="2">
        <v>44684.291666666664</v>
      </c>
      <c r="R250" s="2">
        <v>44727.416666666664</v>
      </c>
      <c r="S250" t="s">
        <v>216</v>
      </c>
      <c r="T250" t="s">
        <v>741</v>
      </c>
      <c r="U250" s="12" t="s">
        <v>742</v>
      </c>
      <c r="V250">
        <v>2</v>
      </c>
    </row>
    <row r="251" spans="1:22" x14ac:dyDescent="0.25">
      <c r="A251" t="s">
        <v>199</v>
      </c>
      <c r="B251">
        <v>9995</v>
      </c>
      <c r="C251" t="s">
        <v>4</v>
      </c>
      <c r="D251" s="1">
        <v>44720.831064814818</v>
      </c>
      <c r="E251" t="s">
        <v>32</v>
      </c>
      <c r="F251" t="s">
        <v>149</v>
      </c>
      <c r="G251" t="s">
        <v>207</v>
      </c>
      <c r="H251" t="s">
        <v>248</v>
      </c>
      <c r="I251" t="s">
        <v>169</v>
      </c>
      <c r="J251" t="s">
        <v>178</v>
      </c>
      <c r="K251" t="s">
        <v>202</v>
      </c>
      <c r="L251">
        <v>10000000</v>
      </c>
      <c r="M251" t="s">
        <v>218</v>
      </c>
      <c r="N251" t="s">
        <v>218</v>
      </c>
      <c r="O251" t="s">
        <v>97</v>
      </c>
      <c r="P251" t="s">
        <v>210</v>
      </c>
      <c r="Q251" s="2">
        <v>44680.291666666664</v>
      </c>
      <c r="R251" s="2">
        <v>44715.666666666664</v>
      </c>
      <c r="S251" t="s">
        <v>743</v>
      </c>
      <c r="T251" t="s">
        <v>744</v>
      </c>
      <c r="U251" s="12" t="s">
        <v>742</v>
      </c>
      <c r="V251">
        <v>2</v>
      </c>
    </row>
    <row r="252" spans="1:22" x14ac:dyDescent="0.25">
      <c r="A252" t="s">
        <v>199</v>
      </c>
      <c r="B252">
        <v>9761</v>
      </c>
      <c r="C252" t="s">
        <v>4</v>
      </c>
      <c r="D252" s="1">
        <v>44714.870787037034</v>
      </c>
      <c r="E252" t="s">
        <v>34</v>
      </c>
      <c r="F252" t="s">
        <v>149</v>
      </c>
      <c r="G252" t="s">
        <v>207</v>
      </c>
      <c r="H252" t="s">
        <v>745</v>
      </c>
      <c r="I252" t="s">
        <v>167</v>
      </c>
      <c r="J252" t="s">
        <v>178</v>
      </c>
      <c r="K252" t="s">
        <v>202</v>
      </c>
      <c r="L252">
        <v>2850000</v>
      </c>
      <c r="M252" t="s">
        <v>209</v>
      </c>
      <c r="N252">
        <v>2850000</v>
      </c>
      <c r="O252" t="s">
        <v>99</v>
      </c>
      <c r="P252" t="s">
        <v>204</v>
      </c>
      <c r="Q252" s="2">
        <v>44652.292361111111</v>
      </c>
      <c r="R252" s="2">
        <v>44680.583333333336</v>
      </c>
      <c r="S252" t="s">
        <v>746</v>
      </c>
      <c r="T252">
        <v>44690</v>
      </c>
      <c r="U252" s="12" t="s">
        <v>747</v>
      </c>
      <c r="V252">
        <v>2</v>
      </c>
    </row>
    <row r="253" spans="1:22" x14ac:dyDescent="0.25">
      <c r="A253" t="s">
        <v>199</v>
      </c>
      <c r="B253">
        <v>1797</v>
      </c>
      <c r="C253" t="s">
        <v>3</v>
      </c>
      <c r="D253" s="1">
        <v>44776.938009259262</v>
      </c>
      <c r="E253" t="s">
        <v>60</v>
      </c>
      <c r="F253" t="s">
        <v>150</v>
      </c>
      <c r="G253" t="s">
        <v>207</v>
      </c>
      <c r="H253" t="s">
        <v>337</v>
      </c>
      <c r="I253" t="s">
        <v>169</v>
      </c>
      <c r="J253" t="s">
        <v>176</v>
      </c>
      <c r="K253" t="s">
        <v>202</v>
      </c>
      <c r="L253">
        <v>50000000</v>
      </c>
      <c r="M253" t="s">
        <v>218</v>
      </c>
      <c r="N253" t="s">
        <v>218</v>
      </c>
      <c r="O253" t="s">
        <v>97</v>
      </c>
      <c r="P253" t="s">
        <v>210</v>
      </c>
      <c r="Q253" s="2">
        <v>44022.291666666664</v>
      </c>
      <c r="R253" s="2" t="s">
        <v>640</v>
      </c>
      <c r="S253">
        <v>44625</v>
      </c>
      <c r="T253" t="s">
        <v>748</v>
      </c>
      <c r="U253" s="12" t="s">
        <v>749</v>
      </c>
      <c r="V253">
        <v>20</v>
      </c>
    </row>
    <row r="254" spans="1:22" x14ac:dyDescent="0.25">
      <c r="A254" t="s">
        <v>199</v>
      </c>
      <c r="B254">
        <v>1131</v>
      </c>
      <c r="C254" t="s">
        <v>3</v>
      </c>
      <c r="D254" s="1">
        <v>44826.668738425928</v>
      </c>
      <c r="E254" t="s">
        <v>60</v>
      </c>
      <c r="F254" t="s">
        <v>149</v>
      </c>
      <c r="G254" t="s">
        <v>200</v>
      </c>
      <c r="H254" t="s">
        <v>248</v>
      </c>
      <c r="I254" t="s">
        <v>153</v>
      </c>
      <c r="J254" t="s">
        <v>178</v>
      </c>
      <c r="K254" t="s">
        <v>202</v>
      </c>
      <c r="L254">
        <v>70000</v>
      </c>
      <c r="M254" t="s">
        <v>218</v>
      </c>
      <c r="N254" t="s">
        <v>218</v>
      </c>
      <c r="O254" t="s">
        <v>97</v>
      </c>
      <c r="P254" t="s">
        <v>210</v>
      </c>
      <c r="Q254" s="2">
        <v>43991.291666666664</v>
      </c>
      <c r="R254" s="2" t="s">
        <v>640</v>
      </c>
      <c r="S254" t="s">
        <v>640</v>
      </c>
      <c r="T254" t="s">
        <v>640</v>
      </c>
      <c r="U254" s="12" t="s">
        <v>750</v>
      </c>
      <c r="V254">
        <v>20</v>
      </c>
    </row>
    <row r="255" spans="1:22" x14ac:dyDescent="0.25">
      <c r="A255" t="s">
        <v>199</v>
      </c>
      <c r="B255">
        <v>1647</v>
      </c>
      <c r="C255" t="s">
        <v>3</v>
      </c>
      <c r="D255" s="1">
        <v>44769.949629629627</v>
      </c>
      <c r="E255" t="s">
        <v>41</v>
      </c>
      <c r="F255" t="s">
        <v>149</v>
      </c>
      <c r="G255" t="s">
        <v>207</v>
      </c>
      <c r="H255" t="s">
        <v>212</v>
      </c>
      <c r="I255" t="s">
        <v>157</v>
      </c>
      <c r="J255" t="s">
        <v>178</v>
      </c>
      <c r="K255" t="s">
        <v>202</v>
      </c>
      <c r="L255">
        <v>10702000</v>
      </c>
      <c r="M255" t="s">
        <v>218</v>
      </c>
      <c r="N255" t="s">
        <v>218</v>
      </c>
      <c r="O255" t="s">
        <v>97</v>
      </c>
      <c r="P255" t="s">
        <v>210</v>
      </c>
      <c r="Q255" s="2">
        <v>44027.291666666664</v>
      </c>
      <c r="R255" s="2" t="s">
        <v>640</v>
      </c>
      <c r="S255" t="s">
        <v>751</v>
      </c>
      <c r="T255" t="s">
        <v>752</v>
      </c>
      <c r="U255" s="12" t="s">
        <v>753</v>
      </c>
      <c r="V255">
        <v>21</v>
      </c>
    </row>
    <row r="256" spans="1:22" x14ac:dyDescent="0.25">
      <c r="A256" t="s">
        <v>199</v>
      </c>
      <c r="B256">
        <v>10064</v>
      </c>
      <c r="C256" t="s">
        <v>4</v>
      </c>
      <c r="D256" s="1">
        <v>44761.616956018515</v>
      </c>
      <c r="E256" t="s">
        <v>11</v>
      </c>
      <c r="F256" t="s">
        <v>149</v>
      </c>
      <c r="G256" t="s">
        <v>207</v>
      </c>
      <c r="H256" t="s">
        <v>386</v>
      </c>
      <c r="I256" t="s">
        <v>169</v>
      </c>
      <c r="J256" t="s">
        <v>176</v>
      </c>
      <c r="K256" t="s">
        <v>202</v>
      </c>
      <c r="L256">
        <v>11200000</v>
      </c>
      <c r="M256" t="s">
        <v>218</v>
      </c>
      <c r="N256" t="s">
        <v>739</v>
      </c>
      <c r="O256" t="s">
        <v>98</v>
      </c>
      <c r="P256" t="s">
        <v>230</v>
      </c>
      <c r="Q256" s="2">
        <v>44679.291666666664</v>
      </c>
      <c r="R256" s="2">
        <v>44735.999305555553</v>
      </c>
      <c r="S256" t="s">
        <v>700</v>
      </c>
      <c r="T256">
        <v>44774</v>
      </c>
      <c r="U256" s="12" t="s">
        <v>754</v>
      </c>
      <c r="V256">
        <v>212</v>
      </c>
    </row>
    <row r="257" spans="1:22" x14ac:dyDescent="0.25">
      <c r="A257" t="s">
        <v>199</v>
      </c>
      <c r="B257">
        <v>4121</v>
      </c>
      <c r="C257" t="s">
        <v>3</v>
      </c>
      <c r="D257" s="1">
        <v>44769.948298611111</v>
      </c>
      <c r="E257" t="s">
        <v>41</v>
      </c>
      <c r="F257" t="s">
        <v>149</v>
      </c>
      <c r="G257" t="s">
        <v>207</v>
      </c>
      <c r="H257" t="s">
        <v>212</v>
      </c>
      <c r="I257" t="s">
        <v>157</v>
      </c>
      <c r="J257" t="s">
        <v>178</v>
      </c>
      <c r="K257" t="s">
        <v>202</v>
      </c>
      <c r="L257">
        <v>10702000</v>
      </c>
      <c r="M257" t="s">
        <v>218</v>
      </c>
      <c r="N257" t="s">
        <v>218</v>
      </c>
      <c r="O257" t="s">
        <v>97</v>
      </c>
      <c r="P257" t="s">
        <v>210</v>
      </c>
      <c r="Q257" s="2">
        <v>44098.291666666664</v>
      </c>
      <c r="R257" s="2" t="s">
        <v>640</v>
      </c>
      <c r="S257" t="s">
        <v>755</v>
      </c>
      <c r="T257" t="s">
        <v>756</v>
      </c>
      <c r="U257" s="12" t="s">
        <v>757</v>
      </c>
      <c r="V257">
        <v>22</v>
      </c>
    </row>
    <row r="258" spans="1:22" x14ac:dyDescent="0.25">
      <c r="A258" t="s">
        <v>199</v>
      </c>
      <c r="B258">
        <v>7250</v>
      </c>
      <c r="C258" t="s">
        <v>4</v>
      </c>
      <c r="D258" s="1">
        <v>44743.883796296293</v>
      </c>
      <c r="E258" t="s">
        <v>19</v>
      </c>
      <c r="F258" t="s">
        <v>149</v>
      </c>
      <c r="G258" t="s">
        <v>207</v>
      </c>
      <c r="H258" t="s">
        <v>758</v>
      </c>
      <c r="I258" t="s">
        <v>172</v>
      </c>
      <c r="J258" t="s">
        <v>178</v>
      </c>
      <c r="K258">
        <v>0.05</v>
      </c>
      <c r="L258">
        <v>1800000</v>
      </c>
      <c r="M258" t="s">
        <v>218</v>
      </c>
      <c r="N258" t="s">
        <v>218</v>
      </c>
      <c r="O258" t="s">
        <v>97</v>
      </c>
      <c r="P258" t="s">
        <v>230</v>
      </c>
      <c r="Q258" s="2">
        <v>44490.291666666664</v>
      </c>
      <c r="R258" s="2">
        <v>44727.708333333336</v>
      </c>
      <c r="S258" t="s">
        <v>759</v>
      </c>
      <c r="T258" t="s">
        <v>760</v>
      </c>
      <c r="U258" s="12" t="s">
        <v>761</v>
      </c>
      <c r="V258">
        <v>25</v>
      </c>
    </row>
    <row r="259" spans="1:22" x14ac:dyDescent="0.25">
      <c r="A259" t="s">
        <v>199</v>
      </c>
      <c r="B259">
        <v>9941</v>
      </c>
      <c r="C259" t="s">
        <v>4</v>
      </c>
      <c r="D259" s="1">
        <v>44747.88208333333</v>
      </c>
      <c r="E259" t="s">
        <v>44</v>
      </c>
      <c r="F259" t="s">
        <v>149</v>
      </c>
      <c r="G259" t="s">
        <v>207</v>
      </c>
      <c r="H259" t="s">
        <v>464</v>
      </c>
      <c r="I259" t="s">
        <v>169</v>
      </c>
      <c r="J259" t="s">
        <v>175</v>
      </c>
      <c r="K259" t="s">
        <v>202</v>
      </c>
      <c r="L259">
        <v>5000000</v>
      </c>
      <c r="M259" t="s">
        <v>540</v>
      </c>
      <c r="N259">
        <v>333000</v>
      </c>
      <c r="O259" t="s">
        <v>99</v>
      </c>
      <c r="P259" t="s">
        <v>210</v>
      </c>
      <c r="Q259" s="2">
        <v>44662.291666666664</v>
      </c>
      <c r="R259" s="2">
        <v>44694.708333333336</v>
      </c>
      <c r="S259" t="s">
        <v>762</v>
      </c>
      <c r="T259">
        <v>44742</v>
      </c>
      <c r="U259" s="12" t="s">
        <v>763</v>
      </c>
      <c r="V259">
        <v>27</v>
      </c>
    </row>
    <row r="260" spans="1:22" x14ac:dyDescent="0.25">
      <c r="A260" t="s">
        <v>199</v>
      </c>
      <c r="B260">
        <v>9566</v>
      </c>
      <c r="C260" t="s">
        <v>4</v>
      </c>
      <c r="D260" s="1">
        <v>44753.733078703706</v>
      </c>
      <c r="E260" t="s">
        <v>15</v>
      </c>
      <c r="F260" t="s">
        <v>149</v>
      </c>
      <c r="G260" t="s">
        <v>207</v>
      </c>
      <c r="H260" t="s">
        <v>764</v>
      </c>
      <c r="I260" t="s">
        <v>158</v>
      </c>
      <c r="J260" t="s">
        <v>178</v>
      </c>
      <c r="K260">
        <v>0.5</v>
      </c>
      <c r="L260">
        <v>18200000</v>
      </c>
      <c r="M260" t="s">
        <v>218</v>
      </c>
      <c r="N260" t="s">
        <v>218</v>
      </c>
      <c r="O260" t="s">
        <v>97</v>
      </c>
      <c r="P260" t="s">
        <v>210</v>
      </c>
      <c r="Q260" s="2">
        <v>44630.791666666664</v>
      </c>
      <c r="R260" s="2">
        <v>44690.708333333336</v>
      </c>
      <c r="S260" t="s">
        <v>220</v>
      </c>
      <c r="T260">
        <v>44774</v>
      </c>
      <c r="U260" s="12" t="s">
        <v>763</v>
      </c>
      <c r="V260">
        <v>27</v>
      </c>
    </row>
    <row r="261" spans="1:22" x14ac:dyDescent="0.25">
      <c r="A261" t="s">
        <v>199</v>
      </c>
      <c r="B261">
        <v>1098</v>
      </c>
      <c r="C261" t="s">
        <v>3</v>
      </c>
      <c r="D261" s="1">
        <v>44826.72824074074</v>
      </c>
      <c r="E261" t="s">
        <v>60</v>
      </c>
      <c r="F261" t="s">
        <v>149</v>
      </c>
      <c r="G261" t="s">
        <v>200</v>
      </c>
      <c r="H261" t="s">
        <v>337</v>
      </c>
      <c r="I261" t="s">
        <v>169</v>
      </c>
      <c r="J261" t="s">
        <v>176</v>
      </c>
      <c r="K261" t="s">
        <v>202</v>
      </c>
      <c r="L261">
        <v>130000000</v>
      </c>
      <c r="M261" t="s">
        <v>218</v>
      </c>
      <c r="N261" t="s">
        <v>218</v>
      </c>
      <c r="O261" t="s">
        <v>97</v>
      </c>
      <c r="P261" t="s">
        <v>210</v>
      </c>
      <c r="Q261" s="2">
        <v>43990.291666666664</v>
      </c>
      <c r="R261" s="2" t="s">
        <v>640</v>
      </c>
      <c r="S261" t="s">
        <v>238</v>
      </c>
      <c r="T261" t="s">
        <v>640</v>
      </c>
      <c r="U261" s="12" t="s">
        <v>765</v>
      </c>
    </row>
    <row r="262" spans="1:22" x14ac:dyDescent="0.25">
      <c r="A262" t="s">
        <v>199</v>
      </c>
      <c r="B262">
        <v>1920</v>
      </c>
      <c r="C262" t="s">
        <v>3</v>
      </c>
      <c r="D262" s="1">
        <v>44739.950960648152</v>
      </c>
      <c r="E262" t="s">
        <v>23</v>
      </c>
      <c r="F262" t="s">
        <v>149</v>
      </c>
      <c r="G262" t="s">
        <v>207</v>
      </c>
      <c r="H262" t="s">
        <v>248</v>
      </c>
      <c r="I262" t="s">
        <v>169</v>
      </c>
      <c r="J262" t="s">
        <v>178</v>
      </c>
      <c r="K262" t="s">
        <v>202</v>
      </c>
      <c r="L262">
        <v>7900000</v>
      </c>
      <c r="M262" t="s">
        <v>218</v>
      </c>
      <c r="N262" t="s">
        <v>218</v>
      </c>
      <c r="O262" t="s">
        <v>97</v>
      </c>
      <c r="P262" t="s">
        <v>204</v>
      </c>
      <c r="Q262" s="2">
        <v>44027.291666666664</v>
      </c>
      <c r="R262" s="2" t="s">
        <v>640</v>
      </c>
      <c r="S262" t="s">
        <v>766</v>
      </c>
      <c r="T262" t="s">
        <v>767</v>
      </c>
      <c r="U262" s="12" t="s">
        <v>768</v>
      </c>
      <c r="V262">
        <v>3</v>
      </c>
    </row>
    <row r="263" spans="1:22" x14ac:dyDescent="0.25">
      <c r="A263" t="s">
        <v>199</v>
      </c>
      <c r="B263">
        <v>10304</v>
      </c>
      <c r="C263" t="s">
        <v>4</v>
      </c>
      <c r="D263" s="1">
        <v>44741.681979166664</v>
      </c>
      <c r="E263" t="s">
        <v>30</v>
      </c>
      <c r="F263" t="s">
        <v>149</v>
      </c>
      <c r="G263" t="s">
        <v>200</v>
      </c>
      <c r="H263" t="s">
        <v>333</v>
      </c>
      <c r="I263" t="s">
        <v>169</v>
      </c>
      <c r="J263" t="s">
        <v>178</v>
      </c>
      <c r="K263">
        <v>0.25</v>
      </c>
      <c r="L263">
        <v>1</v>
      </c>
      <c r="M263" t="s">
        <v>218</v>
      </c>
      <c r="N263" t="s">
        <v>218</v>
      </c>
      <c r="O263" t="s">
        <v>97</v>
      </c>
      <c r="P263" t="s">
        <v>177</v>
      </c>
      <c r="Q263" s="2">
        <v>44679.291666666664</v>
      </c>
      <c r="R263" s="2">
        <v>44727</v>
      </c>
      <c r="S263" t="s">
        <v>254</v>
      </c>
      <c r="T263">
        <v>44896</v>
      </c>
      <c r="U263" s="12" t="s">
        <v>769</v>
      </c>
      <c r="V263">
        <v>31</v>
      </c>
    </row>
    <row r="264" spans="1:22" x14ac:dyDescent="0.25">
      <c r="A264" t="s">
        <v>199</v>
      </c>
      <c r="B264">
        <v>6763</v>
      </c>
      <c r="C264" t="s">
        <v>4</v>
      </c>
      <c r="D264" s="1">
        <v>44763.929398148146</v>
      </c>
      <c r="E264" t="s">
        <v>35</v>
      </c>
      <c r="F264" t="s">
        <v>149</v>
      </c>
      <c r="G264" t="s">
        <v>207</v>
      </c>
      <c r="H264" t="s">
        <v>770</v>
      </c>
      <c r="I264" t="s">
        <v>168</v>
      </c>
      <c r="J264" t="s">
        <v>178</v>
      </c>
      <c r="K264" t="s">
        <v>202</v>
      </c>
      <c r="L264">
        <v>12725000</v>
      </c>
      <c r="M264" t="s">
        <v>218</v>
      </c>
      <c r="N264" t="s">
        <v>218</v>
      </c>
      <c r="O264" t="s">
        <v>97</v>
      </c>
      <c r="P264" t="s">
        <v>210</v>
      </c>
      <c r="Q264" s="2">
        <v>44440.291666666664</v>
      </c>
      <c r="R264" s="2">
        <v>44477.625</v>
      </c>
      <c r="S264" t="s">
        <v>521</v>
      </c>
      <c r="T264">
        <v>44562</v>
      </c>
      <c r="U264" s="12" t="s">
        <v>769</v>
      </c>
      <c r="V264">
        <v>31</v>
      </c>
    </row>
    <row r="265" spans="1:22" x14ac:dyDescent="0.25">
      <c r="A265" t="s">
        <v>199</v>
      </c>
      <c r="B265">
        <v>10007</v>
      </c>
      <c r="C265" t="s">
        <v>4</v>
      </c>
      <c r="D265" s="1">
        <v>44715.859131944446</v>
      </c>
      <c r="E265" t="s">
        <v>11</v>
      </c>
      <c r="F265" t="s">
        <v>149</v>
      </c>
      <c r="G265" t="s">
        <v>207</v>
      </c>
      <c r="H265" t="s">
        <v>771</v>
      </c>
      <c r="I265" t="s">
        <v>169</v>
      </c>
      <c r="J265" t="s">
        <v>178</v>
      </c>
      <c r="K265" t="s">
        <v>202</v>
      </c>
      <c r="L265">
        <v>59400000</v>
      </c>
      <c r="M265" t="s">
        <v>218</v>
      </c>
      <c r="N265" t="s">
        <v>772</v>
      </c>
      <c r="O265" t="s">
        <v>98</v>
      </c>
      <c r="P265" t="s">
        <v>230</v>
      </c>
      <c r="Q265" s="2">
        <v>44666.291666666664</v>
      </c>
      <c r="R265" s="2">
        <v>44714.999305555553</v>
      </c>
      <c r="S265" t="s">
        <v>773</v>
      </c>
      <c r="T265">
        <v>44774</v>
      </c>
      <c r="U265" s="12" t="s">
        <v>774</v>
      </c>
      <c r="V265">
        <v>33</v>
      </c>
    </row>
    <row r="266" spans="1:22" x14ac:dyDescent="0.25">
      <c r="A266" t="s">
        <v>199</v>
      </c>
      <c r="B266">
        <v>6580</v>
      </c>
      <c r="C266" t="s">
        <v>4</v>
      </c>
      <c r="D266" s="1">
        <v>44820.004791666666</v>
      </c>
      <c r="E266" t="s">
        <v>50</v>
      </c>
      <c r="F266" t="s">
        <v>149</v>
      </c>
      <c r="G266" t="s">
        <v>207</v>
      </c>
      <c r="H266" t="s">
        <v>451</v>
      </c>
      <c r="I266" t="s">
        <v>168</v>
      </c>
      <c r="J266" t="s">
        <v>178</v>
      </c>
      <c r="K266" t="s">
        <v>202</v>
      </c>
      <c r="L266">
        <v>38400000</v>
      </c>
      <c r="M266" t="s">
        <v>218</v>
      </c>
      <c r="N266" t="s">
        <v>775</v>
      </c>
      <c r="O266" t="s">
        <v>98</v>
      </c>
      <c r="P266" t="s">
        <v>210</v>
      </c>
      <c r="Q266" s="2">
        <v>44431.291666666664</v>
      </c>
      <c r="R266" s="2">
        <v>44468.979166666664</v>
      </c>
      <c r="S266" t="s">
        <v>776</v>
      </c>
      <c r="T266">
        <v>44562</v>
      </c>
      <c r="U266" s="12" t="s">
        <v>777</v>
      </c>
      <c r="V266">
        <v>331</v>
      </c>
    </row>
    <row r="267" spans="1:22" x14ac:dyDescent="0.25">
      <c r="A267" t="s">
        <v>199</v>
      </c>
      <c r="B267">
        <v>8642</v>
      </c>
      <c r="C267" t="s">
        <v>4</v>
      </c>
      <c r="D267" s="1">
        <v>44763.931319444448</v>
      </c>
      <c r="E267" t="s">
        <v>35</v>
      </c>
      <c r="F267" t="s">
        <v>149</v>
      </c>
      <c r="G267" t="s">
        <v>200</v>
      </c>
      <c r="H267" t="s">
        <v>274</v>
      </c>
      <c r="I267" t="s">
        <v>168</v>
      </c>
      <c r="J267" t="s">
        <v>178</v>
      </c>
      <c r="K267" t="s">
        <v>202</v>
      </c>
      <c r="L267">
        <v>2200000</v>
      </c>
      <c r="M267" t="s">
        <v>218</v>
      </c>
      <c r="N267" t="s">
        <v>218</v>
      </c>
      <c r="O267" t="s">
        <v>97</v>
      </c>
      <c r="P267" t="s">
        <v>204</v>
      </c>
      <c r="Q267" s="2">
        <v>44596.333333333336</v>
      </c>
      <c r="R267" s="2">
        <v>44624.625</v>
      </c>
      <c r="S267" t="s">
        <v>521</v>
      </c>
      <c r="T267">
        <v>44650</v>
      </c>
      <c r="U267" s="12" t="s">
        <v>778</v>
      </c>
      <c r="V267">
        <v>34</v>
      </c>
    </row>
    <row r="268" spans="1:22" x14ac:dyDescent="0.25">
      <c r="A268" t="s">
        <v>199</v>
      </c>
      <c r="B268">
        <v>8834</v>
      </c>
      <c r="C268" t="s">
        <v>4</v>
      </c>
      <c r="D268" s="1">
        <v>44713.700578703705</v>
      </c>
      <c r="E268" t="s">
        <v>51</v>
      </c>
      <c r="F268" t="s">
        <v>149</v>
      </c>
      <c r="G268" t="s">
        <v>200</v>
      </c>
      <c r="H268" t="s">
        <v>373</v>
      </c>
      <c r="I268" t="s">
        <v>173</v>
      </c>
      <c r="J268" t="s">
        <v>176</v>
      </c>
      <c r="K268" t="s">
        <v>202</v>
      </c>
      <c r="L268">
        <v>650000</v>
      </c>
      <c r="M268" t="s">
        <v>218</v>
      </c>
      <c r="N268" t="s">
        <v>218</v>
      </c>
      <c r="O268" t="s">
        <v>97</v>
      </c>
      <c r="P268" t="s">
        <v>210</v>
      </c>
      <c r="Q268" s="2">
        <v>44594.666666666664</v>
      </c>
      <c r="R268" s="2">
        <v>44641.708333333336</v>
      </c>
      <c r="S268" t="s">
        <v>779</v>
      </c>
      <c r="T268">
        <v>44682</v>
      </c>
      <c r="U268" s="12" t="s">
        <v>780</v>
      </c>
      <c r="V268">
        <v>4</v>
      </c>
    </row>
    <row r="269" spans="1:22" x14ac:dyDescent="0.25">
      <c r="A269" t="s">
        <v>199</v>
      </c>
      <c r="B269">
        <v>10115</v>
      </c>
      <c r="C269" t="s">
        <v>4</v>
      </c>
      <c r="D269" s="1">
        <v>44761.61509259259</v>
      </c>
      <c r="E269" t="s">
        <v>11</v>
      </c>
      <c r="F269" t="s">
        <v>149</v>
      </c>
      <c r="G269" t="s">
        <v>207</v>
      </c>
      <c r="H269" t="s">
        <v>228</v>
      </c>
      <c r="I269" t="s">
        <v>169</v>
      </c>
      <c r="J269" t="s">
        <v>178</v>
      </c>
      <c r="K269" t="s">
        <v>202</v>
      </c>
      <c r="L269">
        <v>3200000</v>
      </c>
      <c r="M269" t="s">
        <v>218</v>
      </c>
      <c r="N269" t="s">
        <v>781</v>
      </c>
      <c r="O269" t="s">
        <v>98</v>
      </c>
      <c r="P269" t="s">
        <v>230</v>
      </c>
      <c r="Q269" s="2">
        <v>44679.291666666664</v>
      </c>
      <c r="R269" s="2">
        <v>44735.999305555553</v>
      </c>
      <c r="S269" t="s">
        <v>704</v>
      </c>
      <c r="T269">
        <v>44774</v>
      </c>
      <c r="U269" s="12" t="s">
        <v>782</v>
      </c>
      <c r="V269">
        <v>41</v>
      </c>
    </row>
    <row r="270" spans="1:22" x14ac:dyDescent="0.25">
      <c r="A270" t="s">
        <v>199</v>
      </c>
      <c r="B270">
        <v>10067</v>
      </c>
      <c r="C270" t="s">
        <v>4</v>
      </c>
      <c r="D270" s="1">
        <v>44761.615451388891</v>
      </c>
      <c r="E270" t="s">
        <v>11</v>
      </c>
      <c r="F270" t="s">
        <v>149</v>
      </c>
      <c r="G270" t="s">
        <v>207</v>
      </c>
      <c r="H270" t="s">
        <v>783</v>
      </c>
      <c r="I270" t="s">
        <v>169</v>
      </c>
      <c r="J270" t="s">
        <v>178</v>
      </c>
      <c r="K270" t="s">
        <v>202</v>
      </c>
      <c r="L270">
        <v>1600000</v>
      </c>
      <c r="M270" t="s">
        <v>218</v>
      </c>
      <c r="N270" t="s">
        <v>784</v>
      </c>
      <c r="O270" t="s">
        <v>98</v>
      </c>
      <c r="P270" t="s">
        <v>230</v>
      </c>
      <c r="Q270" s="2">
        <v>44679.291666666664</v>
      </c>
      <c r="R270" s="2">
        <v>44735.999305555553</v>
      </c>
      <c r="S270" t="s">
        <v>700</v>
      </c>
      <c r="T270">
        <v>44774</v>
      </c>
      <c r="U270" s="12" t="s">
        <v>785</v>
      </c>
      <c r="V270">
        <v>42</v>
      </c>
    </row>
    <row r="271" spans="1:22" x14ac:dyDescent="0.25">
      <c r="A271" t="s">
        <v>199</v>
      </c>
      <c r="B271">
        <v>10127</v>
      </c>
      <c r="C271" t="s">
        <v>4</v>
      </c>
      <c r="D271" s="1">
        <v>44761.614490740743</v>
      </c>
      <c r="E271" t="s">
        <v>11</v>
      </c>
      <c r="F271" t="s">
        <v>149</v>
      </c>
      <c r="G271" t="s">
        <v>207</v>
      </c>
      <c r="H271" t="s">
        <v>786</v>
      </c>
      <c r="I271" t="s">
        <v>169</v>
      </c>
      <c r="J271" t="s">
        <v>178</v>
      </c>
      <c r="K271" t="s">
        <v>202</v>
      </c>
      <c r="L271">
        <v>16000000</v>
      </c>
      <c r="M271" t="s">
        <v>218</v>
      </c>
      <c r="N271" t="s">
        <v>229</v>
      </c>
      <c r="O271" t="s">
        <v>98</v>
      </c>
      <c r="P271" t="s">
        <v>230</v>
      </c>
      <c r="Q271" s="2">
        <v>44679.291666666664</v>
      </c>
      <c r="R271" s="2">
        <v>44735.999305555553</v>
      </c>
      <c r="S271" t="s">
        <v>700</v>
      </c>
      <c r="T271">
        <v>44774</v>
      </c>
      <c r="U271" s="12" t="s">
        <v>787</v>
      </c>
      <c r="V271">
        <v>420</v>
      </c>
    </row>
    <row r="272" spans="1:22" x14ac:dyDescent="0.25">
      <c r="A272" t="s">
        <v>199</v>
      </c>
      <c r="B272">
        <v>1935</v>
      </c>
      <c r="C272" t="s">
        <v>3</v>
      </c>
      <c r="D272" s="1">
        <v>44750.691030092596</v>
      </c>
      <c r="E272" t="s">
        <v>59</v>
      </c>
      <c r="F272" t="s">
        <v>149</v>
      </c>
      <c r="G272" t="s">
        <v>207</v>
      </c>
      <c r="H272" t="s">
        <v>306</v>
      </c>
      <c r="I272" t="s">
        <v>168</v>
      </c>
      <c r="J272" t="s">
        <v>178</v>
      </c>
      <c r="K272" t="s">
        <v>202</v>
      </c>
      <c r="L272">
        <v>137272000</v>
      </c>
      <c r="M272" t="s">
        <v>218</v>
      </c>
      <c r="N272" t="s">
        <v>218</v>
      </c>
      <c r="O272" t="s">
        <v>97</v>
      </c>
      <c r="P272" t="s">
        <v>204</v>
      </c>
      <c r="Q272" s="2">
        <v>41456.291666666664</v>
      </c>
      <c r="R272" s="2" t="s">
        <v>640</v>
      </c>
      <c r="S272" t="s">
        <v>788</v>
      </c>
      <c r="T272" t="s">
        <v>789</v>
      </c>
      <c r="U272" s="12" t="s">
        <v>790</v>
      </c>
      <c r="V272">
        <v>435</v>
      </c>
    </row>
    <row r="273" spans="1:22" x14ac:dyDescent="0.25">
      <c r="A273" t="s">
        <v>199</v>
      </c>
      <c r="B273">
        <v>9146</v>
      </c>
      <c r="C273" t="s">
        <v>4</v>
      </c>
      <c r="D273" s="1">
        <v>44796.951851851853</v>
      </c>
      <c r="E273" t="s">
        <v>19</v>
      </c>
      <c r="F273" t="s">
        <v>149</v>
      </c>
      <c r="G273" t="s">
        <v>207</v>
      </c>
      <c r="H273" t="s">
        <v>791</v>
      </c>
      <c r="I273" t="s">
        <v>168</v>
      </c>
      <c r="J273" t="s">
        <v>178</v>
      </c>
      <c r="K273" t="s">
        <v>202</v>
      </c>
      <c r="L273">
        <v>1250000</v>
      </c>
      <c r="M273" t="s">
        <v>218</v>
      </c>
      <c r="N273" t="s">
        <v>792</v>
      </c>
      <c r="O273" t="s">
        <v>98</v>
      </c>
      <c r="P273" t="s">
        <v>230</v>
      </c>
      <c r="Q273" s="2">
        <v>44615.333333333336</v>
      </c>
      <c r="R273" s="2">
        <v>44676.499305555553</v>
      </c>
      <c r="S273" t="s">
        <v>793</v>
      </c>
      <c r="T273" t="s">
        <v>794</v>
      </c>
      <c r="U273" s="12" t="s">
        <v>795</v>
      </c>
      <c r="V273">
        <v>44</v>
      </c>
    </row>
    <row r="274" spans="1:22" x14ac:dyDescent="0.25">
      <c r="A274" t="s">
        <v>199</v>
      </c>
      <c r="B274">
        <v>7487</v>
      </c>
      <c r="C274" t="s">
        <v>4</v>
      </c>
      <c r="D274" s="1">
        <v>44715.668229166666</v>
      </c>
      <c r="E274" t="s">
        <v>43</v>
      </c>
      <c r="F274" t="s">
        <v>149</v>
      </c>
      <c r="G274" t="s">
        <v>200</v>
      </c>
      <c r="H274" t="s">
        <v>248</v>
      </c>
      <c r="I274" t="s">
        <v>171</v>
      </c>
      <c r="J274" t="s">
        <v>178</v>
      </c>
      <c r="K274" t="s">
        <v>202</v>
      </c>
      <c r="L274">
        <v>10500000</v>
      </c>
      <c r="M274" t="s">
        <v>218</v>
      </c>
      <c r="N274" t="s">
        <v>796</v>
      </c>
      <c r="O274" t="s">
        <v>98</v>
      </c>
      <c r="P274" t="s">
        <v>230</v>
      </c>
      <c r="Q274" s="2">
        <v>44505.291666666664</v>
      </c>
      <c r="R274" s="2">
        <v>44579.499305555553</v>
      </c>
      <c r="S274" t="s">
        <v>797</v>
      </c>
      <c r="T274">
        <v>44652</v>
      </c>
      <c r="U274" s="12" t="s">
        <v>798</v>
      </c>
      <c r="V274">
        <v>445</v>
      </c>
    </row>
    <row r="275" spans="1:22" x14ac:dyDescent="0.25">
      <c r="A275" t="s">
        <v>199</v>
      </c>
      <c r="B275">
        <v>7066</v>
      </c>
      <c r="C275" t="s">
        <v>4</v>
      </c>
      <c r="D275" s="1">
        <v>44775.968078703707</v>
      </c>
      <c r="E275" t="s">
        <v>32</v>
      </c>
      <c r="F275" t="s">
        <v>149</v>
      </c>
      <c r="G275" t="s">
        <v>207</v>
      </c>
      <c r="H275" t="s">
        <v>799</v>
      </c>
      <c r="I275" t="s">
        <v>167</v>
      </c>
      <c r="J275" t="s">
        <v>178</v>
      </c>
      <c r="K275" t="s">
        <v>202</v>
      </c>
      <c r="L275">
        <v>675000</v>
      </c>
      <c r="M275" t="s">
        <v>218</v>
      </c>
      <c r="N275" t="s">
        <v>800</v>
      </c>
      <c r="O275" t="s">
        <v>98</v>
      </c>
      <c r="P275" t="s">
        <v>210</v>
      </c>
      <c r="Q275" s="2">
        <v>44474.625</v>
      </c>
      <c r="R275" s="2">
        <v>44501.708333333336</v>
      </c>
      <c r="S275" t="s">
        <v>801</v>
      </c>
      <c r="T275">
        <v>44508</v>
      </c>
      <c r="U275" s="12" t="s">
        <v>802</v>
      </c>
      <c r="V275">
        <v>47</v>
      </c>
    </row>
    <row r="276" spans="1:22" x14ac:dyDescent="0.25">
      <c r="A276" t="s">
        <v>199</v>
      </c>
      <c r="B276">
        <v>7754</v>
      </c>
      <c r="C276" t="s">
        <v>4</v>
      </c>
      <c r="D276" s="1">
        <v>44715.666284722225</v>
      </c>
      <c r="E276" t="s">
        <v>43</v>
      </c>
      <c r="F276" t="s">
        <v>149</v>
      </c>
      <c r="G276" t="s">
        <v>200</v>
      </c>
      <c r="H276" t="s">
        <v>803</v>
      </c>
      <c r="I276" t="s">
        <v>171</v>
      </c>
      <c r="J276" t="s">
        <v>178</v>
      </c>
      <c r="K276" t="s">
        <v>202</v>
      </c>
      <c r="L276">
        <v>57000000</v>
      </c>
      <c r="M276" t="s">
        <v>218</v>
      </c>
      <c r="N276" t="s">
        <v>218</v>
      </c>
      <c r="O276" t="s">
        <v>97</v>
      </c>
      <c r="P276" t="s">
        <v>210</v>
      </c>
      <c r="Q276" s="2">
        <v>44567.333333333336</v>
      </c>
      <c r="R276" s="2">
        <v>44593.499305555553</v>
      </c>
      <c r="S276" t="s">
        <v>804</v>
      </c>
      <c r="T276">
        <v>44652</v>
      </c>
      <c r="U276" s="12" t="s">
        <v>805</v>
      </c>
      <c r="V276">
        <v>476</v>
      </c>
    </row>
    <row r="277" spans="1:22" x14ac:dyDescent="0.25">
      <c r="A277" t="s">
        <v>199</v>
      </c>
      <c r="B277">
        <v>7838</v>
      </c>
      <c r="C277" t="s">
        <v>4</v>
      </c>
      <c r="D277" s="1">
        <v>44720.900173611109</v>
      </c>
      <c r="E277" t="s">
        <v>25</v>
      </c>
      <c r="F277" t="s">
        <v>149</v>
      </c>
      <c r="G277" t="s">
        <v>207</v>
      </c>
      <c r="H277" t="s">
        <v>266</v>
      </c>
      <c r="I277" t="s">
        <v>169</v>
      </c>
      <c r="J277" t="s">
        <v>178</v>
      </c>
      <c r="K277" t="s">
        <v>202</v>
      </c>
      <c r="L277">
        <v>17000000</v>
      </c>
      <c r="M277" t="s">
        <v>218</v>
      </c>
      <c r="N277" t="s">
        <v>218</v>
      </c>
      <c r="O277" t="s">
        <v>97</v>
      </c>
      <c r="P277" t="s">
        <v>210</v>
      </c>
      <c r="Q277" s="2">
        <v>44533.333333333336</v>
      </c>
      <c r="R277" s="2">
        <v>44575.708333333336</v>
      </c>
      <c r="S277" t="s">
        <v>359</v>
      </c>
      <c r="T277" t="s">
        <v>683</v>
      </c>
      <c r="U277" s="12" t="s">
        <v>806</v>
      </c>
      <c r="V277">
        <v>49</v>
      </c>
    </row>
    <row r="278" spans="1:22" x14ac:dyDescent="0.25">
      <c r="A278" t="s">
        <v>199</v>
      </c>
      <c r="B278">
        <v>1902</v>
      </c>
      <c r="C278" t="s">
        <v>3</v>
      </c>
      <c r="D278" s="1">
        <v>44750.69122685185</v>
      </c>
      <c r="E278" t="s">
        <v>59</v>
      </c>
      <c r="F278" t="s">
        <v>151</v>
      </c>
      <c r="G278" t="s">
        <v>207</v>
      </c>
      <c r="H278" t="s">
        <v>306</v>
      </c>
      <c r="I278" t="s">
        <v>168</v>
      </c>
      <c r="J278" t="s">
        <v>177</v>
      </c>
      <c r="K278" t="s">
        <v>202</v>
      </c>
      <c r="L278">
        <v>10000000</v>
      </c>
      <c r="M278" t="s">
        <v>218</v>
      </c>
      <c r="N278" t="s">
        <v>807</v>
      </c>
      <c r="O278" t="s">
        <v>98</v>
      </c>
      <c r="P278" t="s">
        <v>230</v>
      </c>
      <c r="Q278" s="2">
        <v>41456.291666666664</v>
      </c>
      <c r="R278" s="2" t="s">
        <v>640</v>
      </c>
      <c r="S278" t="s">
        <v>808</v>
      </c>
      <c r="T278" t="s">
        <v>809</v>
      </c>
      <c r="U278" s="12" t="s">
        <v>810</v>
      </c>
      <c r="V278">
        <v>5</v>
      </c>
    </row>
    <row r="279" spans="1:22" x14ac:dyDescent="0.25">
      <c r="A279" t="s">
        <v>199</v>
      </c>
      <c r="B279">
        <v>9998</v>
      </c>
      <c r="C279" t="s">
        <v>4</v>
      </c>
      <c r="D279" s="1">
        <v>44720.830833333333</v>
      </c>
      <c r="E279" t="s">
        <v>32</v>
      </c>
      <c r="F279" t="s">
        <v>149</v>
      </c>
      <c r="G279" t="s">
        <v>207</v>
      </c>
      <c r="H279" t="s">
        <v>248</v>
      </c>
      <c r="I279" t="s">
        <v>169</v>
      </c>
      <c r="J279" t="s">
        <v>178</v>
      </c>
      <c r="K279" t="s">
        <v>202</v>
      </c>
      <c r="L279">
        <v>10000000</v>
      </c>
      <c r="M279" t="s">
        <v>218</v>
      </c>
      <c r="N279" t="s">
        <v>218</v>
      </c>
      <c r="O279" t="s">
        <v>97</v>
      </c>
      <c r="P279" t="s">
        <v>210</v>
      </c>
      <c r="Q279" s="2">
        <v>44680.291666666664</v>
      </c>
      <c r="R279" s="2">
        <v>44715.666666666664</v>
      </c>
      <c r="S279" t="s">
        <v>743</v>
      </c>
      <c r="T279" t="s">
        <v>744</v>
      </c>
      <c r="U279" s="12" t="s">
        <v>810</v>
      </c>
      <c r="V279">
        <v>5</v>
      </c>
    </row>
    <row r="280" spans="1:22" x14ac:dyDescent="0.25">
      <c r="A280" t="s">
        <v>199</v>
      </c>
      <c r="B280">
        <v>1650</v>
      </c>
      <c r="C280" t="s">
        <v>3</v>
      </c>
      <c r="D280" s="1">
        <v>44769.948993055557</v>
      </c>
      <c r="E280" t="s">
        <v>41</v>
      </c>
      <c r="F280" t="s">
        <v>149</v>
      </c>
      <c r="G280" t="s">
        <v>207</v>
      </c>
      <c r="H280" t="s">
        <v>212</v>
      </c>
      <c r="I280" t="s">
        <v>157</v>
      </c>
      <c r="J280" t="s">
        <v>178</v>
      </c>
      <c r="K280" t="s">
        <v>202</v>
      </c>
      <c r="L280">
        <v>10702000</v>
      </c>
      <c r="M280" t="s">
        <v>218</v>
      </c>
      <c r="N280" t="s">
        <v>218</v>
      </c>
      <c r="O280" t="s">
        <v>97</v>
      </c>
      <c r="P280" t="s">
        <v>210</v>
      </c>
      <c r="Q280" s="2">
        <v>44027.625</v>
      </c>
      <c r="R280" s="2" t="s">
        <v>640</v>
      </c>
      <c r="S280" t="s">
        <v>811</v>
      </c>
      <c r="T280" t="s">
        <v>812</v>
      </c>
      <c r="U280" s="12" t="s">
        <v>810</v>
      </c>
      <c r="V280">
        <v>5</v>
      </c>
    </row>
    <row r="281" spans="1:22" x14ac:dyDescent="0.25">
      <c r="A281" t="s">
        <v>199</v>
      </c>
      <c r="B281">
        <v>8858</v>
      </c>
      <c r="C281" t="s">
        <v>4</v>
      </c>
      <c r="D281" s="1">
        <v>44753.955451388887</v>
      </c>
      <c r="E281" t="s">
        <v>44</v>
      </c>
      <c r="F281" t="s">
        <v>149</v>
      </c>
      <c r="G281" t="s">
        <v>207</v>
      </c>
      <c r="H281" t="s">
        <v>813</v>
      </c>
      <c r="I281" t="s">
        <v>157</v>
      </c>
      <c r="J281" t="s">
        <v>175</v>
      </c>
      <c r="K281" t="s">
        <v>202</v>
      </c>
      <c r="L281">
        <v>100000000</v>
      </c>
      <c r="M281" t="s">
        <v>814</v>
      </c>
      <c r="N281" t="s">
        <v>815</v>
      </c>
      <c r="O281" t="s">
        <v>98</v>
      </c>
      <c r="P281" t="s">
        <v>204</v>
      </c>
      <c r="Q281" s="2">
        <v>44599.333333333336</v>
      </c>
      <c r="R281" s="2">
        <v>44645.499305555553</v>
      </c>
      <c r="S281">
        <v>44742</v>
      </c>
      <c r="T281" t="s">
        <v>816</v>
      </c>
      <c r="U281" s="12" t="s">
        <v>817</v>
      </c>
      <c r="V281">
        <v>5000</v>
      </c>
    </row>
    <row r="282" spans="1:22" x14ac:dyDescent="0.25">
      <c r="A282" t="s">
        <v>199</v>
      </c>
      <c r="B282">
        <v>8237</v>
      </c>
      <c r="C282" t="s">
        <v>3</v>
      </c>
      <c r="D282" s="1">
        <v>44755.001319444447</v>
      </c>
      <c r="E282" t="s">
        <v>33</v>
      </c>
      <c r="F282" t="s">
        <v>149</v>
      </c>
      <c r="G282" t="s">
        <v>207</v>
      </c>
      <c r="H282" t="s">
        <v>818</v>
      </c>
      <c r="I282" t="s">
        <v>157</v>
      </c>
      <c r="J282" t="s">
        <v>178</v>
      </c>
      <c r="K282">
        <v>2</v>
      </c>
      <c r="L282">
        <v>28000000</v>
      </c>
      <c r="M282" t="s">
        <v>218</v>
      </c>
      <c r="N282" t="s">
        <v>218</v>
      </c>
      <c r="O282" t="s">
        <v>97</v>
      </c>
      <c r="P282" t="s">
        <v>210</v>
      </c>
      <c r="Q282" s="2">
        <v>44564.333333333336</v>
      </c>
      <c r="R282" s="2" t="s">
        <v>640</v>
      </c>
      <c r="S282" t="s">
        <v>238</v>
      </c>
      <c r="T282" t="s">
        <v>819</v>
      </c>
      <c r="U282" s="12" t="s">
        <v>820</v>
      </c>
      <c r="V282">
        <v>60</v>
      </c>
    </row>
    <row r="283" spans="1:22" x14ac:dyDescent="0.25">
      <c r="A283" t="s">
        <v>199</v>
      </c>
      <c r="B283">
        <v>9569</v>
      </c>
      <c r="C283" t="s">
        <v>4</v>
      </c>
      <c r="D283" s="1">
        <v>44753.733414351853</v>
      </c>
      <c r="E283" t="s">
        <v>15</v>
      </c>
      <c r="F283" t="s">
        <v>149</v>
      </c>
      <c r="G283" t="s">
        <v>207</v>
      </c>
      <c r="H283" t="s">
        <v>821</v>
      </c>
      <c r="I283" t="s">
        <v>158</v>
      </c>
      <c r="J283" t="s">
        <v>178</v>
      </c>
      <c r="K283" t="s">
        <v>202</v>
      </c>
      <c r="L283">
        <v>12200000</v>
      </c>
      <c r="M283" t="s">
        <v>218</v>
      </c>
      <c r="N283" t="s">
        <v>218</v>
      </c>
      <c r="O283" t="s">
        <v>97</v>
      </c>
      <c r="P283" t="s">
        <v>204</v>
      </c>
      <c r="Q283" s="2">
        <v>44630.791666666664</v>
      </c>
      <c r="R283" s="2">
        <v>44690.708333333336</v>
      </c>
      <c r="S283" t="s">
        <v>220</v>
      </c>
      <c r="T283">
        <v>44774</v>
      </c>
      <c r="U283" s="12" t="s">
        <v>822</v>
      </c>
      <c r="V283">
        <v>62</v>
      </c>
    </row>
    <row r="284" spans="1:22" x14ac:dyDescent="0.25">
      <c r="A284" t="s">
        <v>199</v>
      </c>
      <c r="B284">
        <v>1560</v>
      </c>
      <c r="C284" t="s">
        <v>3</v>
      </c>
      <c r="D284" s="1">
        <v>44776.762777777774</v>
      </c>
      <c r="E284" t="s">
        <v>60</v>
      </c>
      <c r="F284" t="s">
        <v>150</v>
      </c>
      <c r="G284" t="s">
        <v>207</v>
      </c>
      <c r="H284" t="s">
        <v>337</v>
      </c>
      <c r="I284" t="s">
        <v>169</v>
      </c>
      <c r="J284" t="s">
        <v>176</v>
      </c>
      <c r="K284" t="s">
        <v>202</v>
      </c>
      <c r="L284">
        <v>110000000</v>
      </c>
      <c r="M284" t="s">
        <v>218</v>
      </c>
      <c r="N284" t="s">
        <v>218</v>
      </c>
      <c r="O284" t="s">
        <v>97</v>
      </c>
      <c r="P284" t="s">
        <v>210</v>
      </c>
      <c r="Q284" s="2">
        <v>44022.291666666664</v>
      </c>
      <c r="R284" s="2" t="s">
        <v>640</v>
      </c>
      <c r="S284" t="s">
        <v>823</v>
      </c>
      <c r="T284" t="s">
        <v>824</v>
      </c>
      <c r="U284" s="12" t="s">
        <v>825</v>
      </c>
      <c r="V284">
        <v>62</v>
      </c>
    </row>
    <row r="285" spans="1:22" x14ac:dyDescent="0.25">
      <c r="A285" t="s">
        <v>199</v>
      </c>
      <c r="B285">
        <v>7054</v>
      </c>
      <c r="C285" t="s">
        <v>4</v>
      </c>
      <c r="D285" s="1">
        <v>44783.7028125</v>
      </c>
      <c r="E285" t="s">
        <v>47</v>
      </c>
      <c r="F285" t="s">
        <v>149</v>
      </c>
      <c r="G285" t="s">
        <v>207</v>
      </c>
      <c r="H285" t="s">
        <v>266</v>
      </c>
      <c r="I285" t="s">
        <v>172</v>
      </c>
      <c r="J285" t="s">
        <v>178</v>
      </c>
      <c r="K285" t="s">
        <v>202</v>
      </c>
      <c r="L285">
        <v>5000000</v>
      </c>
      <c r="M285" t="s">
        <v>218</v>
      </c>
      <c r="N285" t="s">
        <v>218</v>
      </c>
      <c r="O285" t="s">
        <v>97</v>
      </c>
      <c r="P285" t="s">
        <v>210</v>
      </c>
      <c r="Q285" s="2">
        <v>44579.666666666664</v>
      </c>
      <c r="R285" s="2">
        <v>44643.708333333336</v>
      </c>
      <c r="S285" t="s">
        <v>826</v>
      </c>
      <c r="T285" t="s">
        <v>264</v>
      </c>
      <c r="U285" s="12" t="s">
        <v>827</v>
      </c>
      <c r="V285">
        <v>7</v>
      </c>
    </row>
    <row r="286" spans="1:22" x14ac:dyDescent="0.25">
      <c r="A286" t="s">
        <v>199</v>
      </c>
      <c r="B286">
        <v>10085</v>
      </c>
      <c r="C286" t="s">
        <v>4</v>
      </c>
      <c r="D286" s="1">
        <v>44761.616284722222</v>
      </c>
      <c r="E286" t="s">
        <v>11</v>
      </c>
      <c r="F286" t="s">
        <v>149</v>
      </c>
      <c r="G286" t="s">
        <v>207</v>
      </c>
      <c r="H286" t="s">
        <v>430</v>
      </c>
      <c r="I286" t="s">
        <v>170</v>
      </c>
      <c r="J286" t="s">
        <v>178</v>
      </c>
      <c r="K286">
        <v>1</v>
      </c>
      <c r="L286">
        <v>2520000</v>
      </c>
      <c r="M286" t="s">
        <v>218</v>
      </c>
      <c r="N286" t="s">
        <v>512</v>
      </c>
      <c r="O286" t="s">
        <v>98</v>
      </c>
      <c r="P286" t="s">
        <v>230</v>
      </c>
      <c r="Q286" s="2">
        <v>44679.291666666664</v>
      </c>
      <c r="R286" s="2">
        <v>44735.999305555553</v>
      </c>
      <c r="S286" t="s">
        <v>704</v>
      </c>
      <c r="T286">
        <v>44774</v>
      </c>
      <c r="U286" s="12" t="s">
        <v>828</v>
      </c>
      <c r="V286">
        <v>77</v>
      </c>
    </row>
    <row r="287" spans="1:22" x14ac:dyDescent="0.25">
      <c r="A287" t="s">
        <v>199</v>
      </c>
      <c r="B287">
        <v>8693</v>
      </c>
      <c r="C287" t="s">
        <v>4</v>
      </c>
      <c r="D287" s="1">
        <v>44830.859837962962</v>
      </c>
      <c r="E287" t="s">
        <v>19</v>
      </c>
      <c r="F287" t="s">
        <v>149</v>
      </c>
      <c r="G287" t="s">
        <v>207</v>
      </c>
      <c r="H287" t="s">
        <v>829</v>
      </c>
      <c r="I287" t="s">
        <v>171</v>
      </c>
      <c r="J287" t="s">
        <v>178</v>
      </c>
      <c r="K287" t="s">
        <v>202</v>
      </c>
      <c r="L287">
        <v>800000</v>
      </c>
      <c r="M287" t="s">
        <v>218</v>
      </c>
      <c r="N287" t="s">
        <v>218</v>
      </c>
      <c r="O287" t="s">
        <v>97</v>
      </c>
      <c r="P287" t="s">
        <v>230</v>
      </c>
      <c r="Q287" s="2">
        <v>44601.708333333336</v>
      </c>
      <c r="R287" s="2">
        <v>44630.708333333336</v>
      </c>
      <c r="S287" t="s">
        <v>232</v>
      </c>
      <c r="T287">
        <v>44652</v>
      </c>
      <c r="U287" s="12" t="s">
        <v>830</v>
      </c>
      <c r="V287">
        <v>79</v>
      </c>
    </row>
    <row r="288" spans="1:22" x14ac:dyDescent="0.25">
      <c r="A288" t="s">
        <v>199</v>
      </c>
      <c r="B288">
        <v>10010</v>
      </c>
      <c r="C288" t="s">
        <v>4</v>
      </c>
      <c r="D288" s="1">
        <v>44761.619108796294</v>
      </c>
      <c r="E288" t="s">
        <v>11</v>
      </c>
      <c r="F288" t="s">
        <v>149</v>
      </c>
      <c r="G288" t="s">
        <v>207</v>
      </c>
      <c r="H288" t="s">
        <v>831</v>
      </c>
      <c r="I288" t="s">
        <v>169</v>
      </c>
      <c r="J288" t="s">
        <v>177</v>
      </c>
      <c r="K288" t="s">
        <v>202</v>
      </c>
      <c r="L288">
        <v>23600</v>
      </c>
      <c r="M288" t="s">
        <v>209</v>
      </c>
      <c r="N288">
        <v>23600</v>
      </c>
      <c r="O288" t="s">
        <v>99</v>
      </c>
      <c r="P288" t="s">
        <v>230</v>
      </c>
      <c r="Q288" s="2">
        <v>44666.291666666664</v>
      </c>
      <c r="R288" s="2">
        <v>44683.999305555553</v>
      </c>
      <c r="S288" t="s">
        <v>832</v>
      </c>
      <c r="T288">
        <v>44713</v>
      </c>
      <c r="U288" s="12" t="s">
        <v>833</v>
      </c>
      <c r="V288">
        <v>8</v>
      </c>
    </row>
    <row r="289" spans="1:23" x14ac:dyDescent="0.25">
      <c r="A289" t="s">
        <v>199</v>
      </c>
      <c r="B289">
        <v>7316</v>
      </c>
      <c r="C289" t="s">
        <v>4</v>
      </c>
      <c r="D289" s="1">
        <v>44725.911678240744</v>
      </c>
      <c r="E289" t="s">
        <v>25</v>
      </c>
      <c r="F289" t="s">
        <v>149</v>
      </c>
      <c r="G289" t="s">
        <v>207</v>
      </c>
      <c r="H289" t="s">
        <v>214</v>
      </c>
      <c r="I289" t="s">
        <v>169</v>
      </c>
      <c r="J289" t="s">
        <v>178</v>
      </c>
      <c r="K289" t="s">
        <v>202</v>
      </c>
      <c r="L289">
        <v>1000000</v>
      </c>
      <c r="M289" t="s">
        <v>218</v>
      </c>
      <c r="N289" t="s">
        <v>218</v>
      </c>
      <c r="O289" t="s">
        <v>97</v>
      </c>
      <c r="P289" t="s">
        <v>204</v>
      </c>
      <c r="Q289" s="2">
        <v>44495.291666666664</v>
      </c>
      <c r="R289" s="2">
        <v>44592.708333333336</v>
      </c>
      <c r="S289" t="s">
        <v>834</v>
      </c>
      <c r="T289" t="s">
        <v>359</v>
      </c>
      <c r="U289" s="12" t="s">
        <v>835</v>
      </c>
      <c r="V289">
        <v>81</v>
      </c>
    </row>
    <row r="290" spans="1:23" x14ac:dyDescent="0.25">
      <c r="A290" t="s">
        <v>199</v>
      </c>
      <c r="B290">
        <v>1053</v>
      </c>
      <c r="C290" t="s">
        <v>3</v>
      </c>
      <c r="D290" s="1">
        <v>44775.936585648145</v>
      </c>
      <c r="E290" t="s">
        <v>60</v>
      </c>
      <c r="F290" t="s">
        <v>150</v>
      </c>
      <c r="G290" t="s">
        <v>207</v>
      </c>
      <c r="H290" t="s">
        <v>337</v>
      </c>
      <c r="I290" t="s">
        <v>169</v>
      </c>
      <c r="J290" t="s">
        <v>176</v>
      </c>
      <c r="K290" t="s">
        <v>202</v>
      </c>
      <c r="L290">
        <v>280000000</v>
      </c>
      <c r="M290" t="s">
        <v>218</v>
      </c>
      <c r="N290" t="s">
        <v>836</v>
      </c>
      <c r="O290" t="s">
        <v>98</v>
      </c>
      <c r="P290" t="s">
        <v>210</v>
      </c>
      <c r="Q290" s="2">
        <v>43990.291666666664</v>
      </c>
      <c r="R290" s="2" t="s">
        <v>640</v>
      </c>
      <c r="S290" t="s">
        <v>238</v>
      </c>
      <c r="T290" t="s">
        <v>748</v>
      </c>
      <c r="U290" s="12" t="s">
        <v>837</v>
      </c>
      <c r="V290">
        <v>86</v>
      </c>
    </row>
    <row r="291" spans="1:23" x14ac:dyDescent="0.25">
      <c r="A291" t="s">
        <v>199</v>
      </c>
      <c r="B291">
        <v>8765</v>
      </c>
      <c r="C291" t="s">
        <v>4</v>
      </c>
      <c r="D291" s="1">
        <v>44741.553217592591</v>
      </c>
      <c r="E291" t="s">
        <v>18</v>
      </c>
      <c r="F291" t="s">
        <v>149</v>
      </c>
      <c r="G291" t="s">
        <v>207</v>
      </c>
      <c r="H291" t="s">
        <v>838</v>
      </c>
      <c r="I291" t="s">
        <v>168</v>
      </c>
      <c r="J291" t="s">
        <v>178</v>
      </c>
      <c r="K291" t="s">
        <v>202</v>
      </c>
      <c r="L291">
        <v>47500000</v>
      </c>
      <c r="M291" t="s">
        <v>218</v>
      </c>
      <c r="N291" t="s">
        <v>218</v>
      </c>
      <c r="O291" t="s">
        <v>97</v>
      </c>
      <c r="P291" t="s">
        <v>204</v>
      </c>
      <c r="Q291" s="2">
        <v>44599.333333333336</v>
      </c>
      <c r="R291" s="2">
        <v>44648.708333333336</v>
      </c>
      <c r="S291">
        <v>46082</v>
      </c>
      <c r="T291">
        <v>44896</v>
      </c>
      <c r="U291" s="12" t="s">
        <v>839</v>
      </c>
      <c r="V291">
        <v>96</v>
      </c>
    </row>
    <row r="292" spans="1:23" x14ac:dyDescent="0.25">
      <c r="A292" t="s">
        <v>199</v>
      </c>
      <c r="B292">
        <v>1584</v>
      </c>
      <c r="C292" t="s">
        <v>3</v>
      </c>
      <c r="D292" s="1">
        <v>44798.900451388887</v>
      </c>
      <c r="E292" t="s">
        <v>59</v>
      </c>
      <c r="F292" t="s">
        <v>151</v>
      </c>
      <c r="G292" t="s">
        <v>207</v>
      </c>
      <c r="H292" t="s">
        <v>212</v>
      </c>
      <c r="I292" t="s">
        <v>168</v>
      </c>
      <c r="J292" t="s">
        <v>177</v>
      </c>
      <c r="K292" t="s">
        <v>202</v>
      </c>
      <c r="L292">
        <v>5000000000</v>
      </c>
      <c r="M292" t="s">
        <v>218</v>
      </c>
      <c r="N292" t="s">
        <v>840</v>
      </c>
      <c r="O292" t="s">
        <v>98</v>
      </c>
      <c r="P292" t="s">
        <v>204</v>
      </c>
      <c r="Q292" s="2">
        <v>44019.932916666665</v>
      </c>
      <c r="R292" s="2" t="s">
        <v>640</v>
      </c>
      <c r="S292" t="s">
        <v>640</v>
      </c>
      <c r="T292" t="s">
        <v>640</v>
      </c>
      <c r="U292" s="12" t="s">
        <v>841</v>
      </c>
      <c r="V292">
        <v>0</v>
      </c>
      <c r="W292" t="s">
        <v>842</v>
      </c>
    </row>
    <row r="293" spans="1:23" x14ac:dyDescent="0.25">
      <c r="A293" t="s">
        <v>199</v>
      </c>
      <c r="B293">
        <v>11513</v>
      </c>
      <c r="C293" t="s">
        <v>4</v>
      </c>
      <c r="D293" s="1">
        <v>44768.922361111108</v>
      </c>
      <c r="E293" t="s">
        <v>30</v>
      </c>
      <c r="F293" t="s">
        <v>149</v>
      </c>
      <c r="G293" t="s">
        <v>207</v>
      </c>
      <c r="H293" t="s">
        <v>538</v>
      </c>
      <c r="I293" t="s">
        <v>158</v>
      </c>
      <c r="J293" t="s">
        <v>178</v>
      </c>
      <c r="K293" t="s">
        <v>202</v>
      </c>
      <c r="L293">
        <v>200000</v>
      </c>
      <c r="M293" t="s">
        <v>209</v>
      </c>
      <c r="N293">
        <v>200000</v>
      </c>
      <c r="O293" t="s">
        <v>99</v>
      </c>
      <c r="P293" t="s">
        <v>210</v>
      </c>
      <c r="Q293" s="2">
        <v>44741.291666666664</v>
      </c>
      <c r="R293" s="2">
        <v>44743.583333333336</v>
      </c>
      <c r="S293" t="s">
        <v>843</v>
      </c>
      <c r="T293">
        <v>44761</v>
      </c>
      <c r="U293" s="12" t="s">
        <v>844</v>
      </c>
      <c r="V293">
        <v>0</v>
      </c>
      <c r="W293" t="s">
        <v>842</v>
      </c>
    </row>
    <row r="294" spans="1:23" x14ac:dyDescent="0.25">
      <c r="A294" t="s">
        <v>199</v>
      </c>
      <c r="B294">
        <v>11084</v>
      </c>
      <c r="C294" t="s">
        <v>4</v>
      </c>
      <c r="D294" s="1">
        <v>44817.877534722225</v>
      </c>
      <c r="E294" t="s">
        <v>43</v>
      </c>
      <c r="F294" t="s">
        <v>149</v>
      </c>
      <c r="G294" t="s">
        <v>200</v>
      </c>
      <c r="H294" t="s">
        <v>248</v>
      </c>
      <c r="I294" t="s">
        <v>172</v>
      </c>
      <c r="J294" t="s">
        <v>178</v>
      </c>
      <c r="K294" t="s">
        <v>202</v>
      </c>
      <c r="L294">
        <v>500000</v>
      </c>
      <c r="M294" t="s">
        <v>218</v>
      </c>
      <c r="N294" t="s">
        <v>218</v>
      </c>
      <c r="O294" t="s">
        <v>97</v>
      </c>
      <c r="P294" t="s">
        <v>210</v>
      </c>
      <c r="Q294" s="2">
        <v>44713.291666666664</v>
      </c>
      <c r="R294" s="2">
        <v>44742.999305555553</v>
      </c>
      <c r="S294" t="s">
        <v>845</v>
      </c>
      <c r="T294">
        <v>44805</v>
      </c>
      <c r="U294" s="12" t="s">
        <v>846</v>
      </c>
      <c r="V294">
        <v>0</v>
      </c>
      <c r="W294" t="s">
        <v>842</v>
      </c>
    </row>
    <row r="295" spans="1:23" x14ac:dyDescent="0.25">
      <c r="A295" t="s">
        <v>199</v>
      </c>
      <c r="B295">
        <v>1626</v>
      </c>
      <c r="C295" t="s">
        <v>3</v>
      </c>
      <c r="D295" s="1">
        <v>44720.013888888891</v>
      </c>
      <c r="E295" t="s">
        <v>45</v>
      </c>
      <c r="F295" t="s">
        <v>151</v>
      </c>
      <c r="G295" t="s">
        <v>207</v>
      </c>
      <c r="H295" t="s">
        <v>248</v>
      </c>
      <c r="I295" t="s">
        <v>171</v>
      </c>
      <c r="J295" t="s">
        <v>178</v>
      </c>
      <c r="K295" t="s">
        <v>202</v>
      </c>
      <c r="L295">
        <v>4500000</v>
      </c>
      <c r="M295" t="s">
        <v>218</v>
      </c>
      <c r="N295" t="s">
        <v>219</v>
      </c>
      <c r="O295" t="s">
        <v>98</v>
      </c>
      <c r="P295" t="s">
        <v>230</v>
      </c>
      <c r="Q295" s="2">
        <v>44013.291666666664</v>
      </c>
      <c r="R295" s="2" t="s">
        <v>640</v>
      </c>
      <c r="S295" t="s">
        <v>847</v>
      </c>
      <c r="T295" t="s">
        <v>848</v>
      </c>
      <c r="U295" s="12" t="s">
        <v>849</v>
      </c>
      <c r="V295">
        <v>0</v>
      </c>
    </row>
    <row r="296" spans="1:23" x14ac:dyDescent="0.25">
      <c r="A296" t="s">
        <v>199</v>
      </c>
      <c r="B296">
        <v>1614</v>
      </c>
      <c r="C296" t="s">
        <v>3</v>
      </c>
      <c r="D296" s="1">
        <v>44742.692685185182</v>
      </c>
      <c r="E296" t="s">
        <v>45</v>
      </c>
      <c r="F296" t="s">
        <v>151</v>
      </c>
      <c r="G296" t="s">
        <v>207</v>
      </c>
      <c r="H296" t="s">
        <v>248</v>
      </c>
      <c r="I296" t="s">
        <v>171</v>
      </c>
      <c r="J296" t="s">
        <v>178</v>
      </c>
      <c r="K296" t="s">
        <v>202</v>
      </c>
      <c r="L296">
        <v>4500000</v>
      </c>
      <c r="M296" t="s">
        <v>218</v>
      </c>
      <c r="N296" t="s">
        <v>850</v>
      </c>
      <c r="O296" t="s">
        <v>98</v>
      </c>
      <c r="P296" t="s">
        <v>230</v>
      </c>
      <c r="Q296" s="2">
        <v>44026.871874999997</v>
      </c>
      <c r="R296" s="2" t="s">
        <v>640</v>
      </c>
      <c r="S296" t="s">
        <v>847</v>
      </c>
      <c r="T296" t="s">
        <v>848</v>
      </c>
      <c r="U296" s="12" t="s">
        <v>851</v>
      </c>
      <c r="V296">
        <v>1</v>
      </c>
    </row>
    <row r="297" spans="1:23" x14ac:dyDescent="0.25">
      <c r="A297" t="s">
        <v>199</v>
      </c>
      <c r="B297">
        <v>5299</v>
      </c>
      <c r="C297" t="s">
        <v>3</v>
      </c>
      <c r="D297" s="1">
        <v>44721.60701388889</v>
      </c>
      <c r="E297" t="s">
        <v>46</v>
      </c>
      <c r="F297" t="s">
        <v>151</v>
      </c>
      <c r="G297" t="s">
        <v>207</v>
      </c>
      <c r="H297" t="s">
        <v>279</v>
      </c>
      <c r="I297" t="s">
        <v>171</v>
      </c>
      <c r="J297" t="s">
        <v>178</v>
      </c>
      <c r="K297" t="s">
        <v>202</v>
      </c>
      <c r="L297">
        <v>300000</v>
      </c>
      <c r="M297" t="s">
        <v>218</v>
      </c>
      <c r="N297" t="s">
        <v>218</v>
      </c>
      <c r="O297" t="s">
        <v>97</v>
      </c>
      <c r="P297" t="s">
        <v>204</v>
      </c>
      <c r="Q297" s="2">
        <v>44572.916666666664</v>
      </c>
      <c r="R297" s="2" t="s">
        <v>640</v>
      </c>
      <c r="S297" t="s">
        <v>852</v>
      </c>
      <c r="T297" t="s">
        <v>506</v>
      </c>
      <c r="U297" s="12" t="s">
        <v>853</v>
      </c>
      <c r="V297">
        <v>0</v>
      </c>
    </row>
    <row r="298" spans="1:23" x14ac:dyDescent="0.25">
      <c r="A298" t="s">
        <v>199</v>
      </c>
      <c r="B298">
        <v>2001</v>
      </c>
      <c r="C298" t="s">
        <v>3</v>
      </c>
      <c r="D298" s="1">
        <v>44760.86519675926</v>
      </c>
      <c r="E298" t="s">
        <v>53</v>
      </c>
      <c r="F298" t="s">
        <v>151</v>
      </c>
      <c r="G298" t="s">
        <v>207</v>
      </c>
      <c r="H298" t="s">
        <v>854</v>
      </c>
      <c r="I298" t="s">
        <v>171</v>
      </c>
      <c r="J298" t="s">
        <v>177</v>
      </c>
      <c r="K298" t="s">
        <v>202</v>
      </c>
      <c r="L298">
        <v>100000000</v>
      </c>
      <c r="M298" t="s">
        <v>218</v>
      </c>
      <c r="N298" t="s">
        <v>218</v>
      </c>
      <c r="O298" t="s">
        <v>97</v>
      </c>
      <c r="P298" t="s">
        <v>210</v>
      </c>
      <c r="Q298" s="2">
        <v>44025.291666666664</v>
      </c>
      <c r="R298" s="2" t="s">
        <v>640</v>
      </c>
      <c r="S298" t="s">
        <v>506</v>
      </c>
      <c r="T298" t="s">
        <v>506</v>
      </c>
      <c r="U298" s="12" t="s">
        <v>855</v>
      </c>
      <c r="V298">
        <v>0</v>
      </c>
    </row>
    <row r="299" spans="1:23" x14ac:dyDescent="0.25">
      <c r="A299" t="s">
        <v>199</v>
      </c>
      <c r="B299">
        <v>7583</v>
      </c>
      <c r="C299" t="s">
        <v>3</v>
      </c>
      <c r="D299" s="1">
        <v>44739.950775462959</v>
      </c>
      <c r="E299" t="s">
        <v>23</v>
      </c>
      <c r="F299" t="s">
        <v>149</v>
      </c>
      <c r="G299" t="s">
        <v>207</v>
      </c>
      <c r="H299" t="s">
        <v>679</v>
      </c>
      <c r="I299" t="s">
        <v>169</v>
      </c>
      <c r="J299" t="s">
        <v>178</v>
      </c>
      <c r="K299" t="s">
        <v>202</v>
      </c>
      <c r="L299">
        <v>2500000</v>
      </c>
      <c r="M299" t="s">
        <v>218</v>
      </c>
      <c r="N299" t="s">
        <v>856</v>
      </c>
      <c r="O299" t="s">
        <v>98</v>
      </c>
      <c r="P299" t="s">
        <v>204</v>
      </c>
      <c r="Q299" s="2">
        <v>44509.333333333336</v>
      </c>
      <c r="R299" s="2" t="s">
        <v>640</v>
      </c>
      <c r="S299" t="s">
        <v>254</v>
      </c>
      <c r="T299">
        <v>44621</v>
      </c>
      <c r="U299" s="12" t="s">
        <v>857</v>
      </c>
      <c r="V299">
        <v>0</v>
      </c>
    </row>
    <row r="300" spans="1:23" x14ac:dyDescent="0.25">
      <c r="A300" t="s">
        <v>199</v>
      </c>
      <c r="B300">
        <v>1044</v>
      </c>
      <c r="C300" t="s">
        <v>3</v>
      </c>
      <c r="D300" s="1">
        <v>44774.947708333333</v>
      </c>
      <c r="E300" t="s">
        <v>60</v>
      </c>
      <c r="F300" t="s">
        <v>150</v>
      </c>
      <c r="G300" t="s">
        <v>207</v>
      </c>
      <c r="H300" t="s">
        <v>337</v>
      </c>
      <c r="I300" t="s">
        <v>169</v>
      </c>
      <c r="J300" t="s">
        <v>176</v>
      </c>
      <c r="K300" t="s">
        <v>202</v>
      </c>
      <c r="L300">
        <v>10000000</v>
      </c>
      <c r="M300" t="s">
        <v>218</v>
      </c>
      <c r="N300" t="s">
        <v>235</v>
      </c>
      <c r="O300" t="s">
        <v>98</v>
      </c>
      <c r="P300" t="s">
        <v>210</v>
      </c>
      <c r="Q300" s="2">
        <v>43989.291666666664</v>
      </c>
      <c r="R300" s="2" t="s">
        <v>640</v>
      </c>
      <c r="S300" t="s">
        <v>254</v>
      </c>
      <c r="T300" t="s">
        <v>748</v>
      </c>
      <c r="U300" s="12" t="s">
        <v>858</v>
      </c>
      <c r="V300">
        <v>0</v>
      </c>
    </row>
    <row r="301" spans="1:23" x14ac:dyDescent="0.25">
      <c r="A301" t="s">
        <v>199</v>
      </c>
      <c r="B301">
        <v>1683</v>
      </c>
      <c r="C301" t="s">
        <v>3</v>
      </c>
      <c r="D301" s="1">
        <v>44799.674745370372</v>
      </c>
      <c r="E301" t="s">
        <v>25</v>
      </c>
      <c r="F301" t="s">
        <v>150</v>
      </c>
      <c r="G301" t="s">
        <v>200</v>
      </c>
      <c r="H301" t="s">
        <v>859</v>
      </c>
      <c r="I301" t="s">
        <v>169</v>
      </c>
      <c r="J301" t="s">
        <v>178</v>
      </c>
      <c r="K301" t="s">
        <v>202</v>
      </c>
      <c r="L301">
        <v>15000000</v>
      </c>
      <c r="M301" t="s">
        <v>218</v>
      </c>
      <c r="N301" t="s">
        <v>218</v>
      </c>
      <c r="O301" t="s">
        <v>97</v>
      </c>
      <c r="P301" t="s">
        <v>210</v>
      </c>
      <c r="Q301" s="2">
        <v>44021.291666666664</v>
      </c>
      <c r="R301" s="2" t="s">
        <v>640</v>
      </c>
      <c r="S301" t="s">
        <v>860</v>
      </c>
      <c r="T301" t="s">
        <v>640</v>
      </c>
      <c r="U301" s="12" t="s">
        <v>861</v>
      </c>
      <c r="V301">
        <v>0</v>
      </c>
    </row>
    <row r="302" spans="1:23" x14ac:dyDescent="0.25">
      <c r="A302" t="s">
        <v>199</v>
      </c>
      <c r="B302">
        <v>4399</v>
      </c>
      <c r="C302" t="s">
        <v>3</v>
      </c>
      <c r="D302" s="1">
        <v>44725.916064814817</v>
      </c>
      <c r="E302" t="s">
        <v>25</v>
      </c>
      <c r="F302" t="s">
        <v>149</v>
      </c>
      <c r="G302" t="s">
        <v>207</v>
      </c>
      <c r="H302" t="s">
        <v>248</v>
      </c>
      <c r="I302" t="s">
        <v>169</v>
      </c>
      <c r="J302" t="s">
        <v>178</v>
      </c>
      <c r="K302" t="s">
        <v>202</v>
      </c>
      <c r="L302">
        <v>5700000</v>
      </c>
      <c r="M302" t="s">
        <v>218</v>
      </c>
      <c r="N302" t="s">
        <v>218</v>
      </c>
      <c r="O302" t="s">
        <v>97</v>
      </c>
      <c r="P302" t="s">
        <v>210</v>
      </c>
      <c r="Q302" s="2">
        <v>44137.333333333336</v>
      </c>
      <c r="R302" s="2" t="s">
        <v>640</v>
      </c>
      <c r="S302" t="s">
        <v>862</v>
      </c>
      <c r="T302" t="s">
        <v>862</v>
      </c>
      <c r="U302" s="12" t="s">
        <v>863</v>
      </c>
      <c r="V302">
        <v>0</v>
      </c>
    </row>
    <row r="303" spans="1:23" x14ac:dyDescent="0.25">
      <c r="A303" t="s">
        <v>199</v>
      </c>
      <c r="B303">
        <v>1938</v>
      </c>
      <c r="C303" t="s">
        <v>3</v>
      </c>
      <c r="D303" s="1">
        <v>44739.951145833336</v>
      </c>
      <c r="E303" t="s">
        <v>23</v>
      </c>
      <c r="F303" t="s">
        <v>149</v>
      </c>
      <c r="G303" t="s">
        <v>200</v>
      </c>
      <c r="H303" t="s">
        <v>248</v>
      </c>
      <c r="I303" t="s">
        <v>169</v>
      </c>
      <c r="J303" t="s">
        <v>178</v>
      </c>
      <c r="K303" t="s">
        <v>202</v>
      </c>
      <c r="L303">
        <v>5700000</v>
      </c>
      <c r="M303" t="s">
        <v>218</v>
      </c>
      <c r="N303" t="s">
        <v>218</v>
      </c>
      <c r="O303" t="s">
        <v>97</v>
      </c>
      <c r="P303" t="s">
        <v>210</v>
      </c>
      <c r="Q303" s="2">
        <v>44027.291666666664</v>
      </c>
      <c r="R303" s="2" t="s">
        <v>640</v>
      </c>
      <c r="S303" t="s">
        <v>766</v>
      </c>
      <c r="T303" t="s">
        <v>652</v>
      </c>
      <c r="U303" s="12" t="s">
        <v>863</v>
      </c>
      <c r="V303">
        <v>0</v>
      </c>
    </row>
    <row r="304" spans="1:23" x14ac:dyDescent="0.25">
      <c r="A304" t="s">
        <v>199</v>
      </c>
      <c r="B304">
        <v>6460</v>
      </c>
      <c r="C304" t="s">
        <v>3</v>
      </c>
      <c r="D304" s="1">
        <v>44726.694120370368</v>
      </c>
      <c r="E304" t="s">
        <v>45</v>
      </c>
      <c r="F304" t="s">
        <v>149</v>
      </c>
      <c r="G304" t="s">
        <v>207</v>
      </c>
      <c r="H304" t="s">
        <v>864</v>
      </c>
      <c r="I304" t="s">
        <v>169</v>
      </c>
      <c r="J304" t="s">
        <v>178</v>
      </c>
      <c r="K304" t="s">
        <v>202</v>
      </c>
      <c r="L304">
        <v>270500000</v>
      </c>
      <c r="M304" t="s">
        <v>218</v>
      </c>
      <c r="N304" t="s">
        <v>218</v>
      </c>
      <c r="O304" t="s">
        <v>97</v>
      </c>
      <c r="P304" t="s">
        <v>210</v>
      </c>
      <c r="Q304" s="2">
        <v>44417.291666666664</v>
      </c>
      <c r="R304" s="2" t="s">
        <v>640</v>
      </c>
      <c r="S304" t="s">
        <v>254</v>
      </c>
      <c r="T304" t="s">
        <v>865</v>
      </c>
      <c r="U304" s="12" t="s">
        <v>866</v>
      </c>
      <c r="V304">
        <v>74</v>
      </c>
    </row>
    <row r="305" spans="1:23" x14ac:dyDescent="0.25">
      <c r="A305" t="s">
        <v>199</v>
      </c>
      <c r="B305">
        <v>1662</v>
      </c>
      <c r="C305" t="s">
        <v>3</v>
      </c>
      <c r="D305" s="1">
        <v>44771.967430555553</v>
      </c>
      <c r="E305" t="s">
        <v>59</v>
      </c>
      <c r="F305" t="s">
        <v>151</v>
      </c>
      <c r="G305" t="s">
        <v>207</v>
      </c>
      <c r="H305" t="s">
        <v>306</v>
      </c>
      <c r="I305" t="s">
        <v>167</v>
      </c>
      <c r="J305" t="s">
        <v>177</v>
      </c>
      <c r="K305" t="s">
        <v>202</v>
      </c>
      <c r="M305" t="s">
        <v>218</v>
      </c>
      <c r="N305" t="s">
        <v>840</v>
      </c>
      <c r="O305" t="s">
        <v>98</v>
      </c>
      <c r="P305" t="s">
        <v>204</v>
      </c>
      <c r="Q305" s="2">
        <v>44018.291666666664</v>
      </c>
      <c r="R305" s="2" t="s">
        <v>640</v>
      </c>
      <c r="S305" t="s">
        <v>640</v>
      </c>
      <c r="T305" t="s">
        <v>640</v>
      </c>
      <c r="U305" s="12" t="s">
        <v>867</v>
      </c>
      <c r="V305">
        <v>0</v>
      </c>
      <c r="W305" t="s">
        <v>842</v>
      </c>
    </row>
    <row r="306" spans="1:23" x14ac:dyDescent="0.25">
      <c r="A306" t="s">
        <v>199</v>
      </c>
      <c r="B306">
        <v>2241</v>
      </c>
      <c r="C306" t="s">
        <v>3</v>
      </c>
      <c r="D306" s="1">
        <v>44806.685937499999</v>
      </c>
      <c r="E306" t="s">
        <v>19</v>
      </c>
      <c r="F306" t="s">
        <v>149</v>
      </c>
      <c r="G306" t="s">
        <v>207</v>
      </c>
      <c r="H306" t="s">
        <v>386</v>
      </c>
      <c r="I306" t="s">
        <v>171</v>
      </c>
      <c r="J306" t="s">
        <v>178</v>
      </c>
      <c r="K306">
        <v>0.5</v>
      </c>
      <c r="L306">
        <v>1470000</v>
      </c>
      <c r="M306" t="s">
        <v>218</v>
      </c>
      <c r="N306" t="s">
        <v>218</v>
      </c>
      <c r="O306" t="s">
        <v>97</v>
      </c>
      <c r="P306" t="s">
        <v>230</v>
      </c>
      <c r="Q306" s="2">
        <v>44026.291666666664</v>
      </c>
      <c r="R306" s="2" t="s">
        <v>640</v>
      </c>
      <c r="S306" t="s">
        <v>868</v>
      </c>
      <c r="T306" t="s">
        <v>869</v>
      </c>
      <c r="U306" s="12" t="s">
        <v>870</v>
      </c>
      <c r="V306">
        <v>0</v>
      </c>
      <c r="W306" t="s">
        <v>842</v>
      </c>
    </row>
    <row r="307" spans="1:23" x14ac:dyDescent="0.25">
      <c r="A307" t="s">
        <v>199</v>
      </c>
      <c r="B307">
        <v>1641</v>
      </c>
      <c r="C307" t="s">
        <v>3</v>
      </c>
      <c r="D307" s="1">
        <v>44812.882303240738</v>
      </c>
      <c r="E307" t="s">
        <v>59</v>
      </c>
      <c r="F307" t="s">
        <v>151</v>
      </c>
      <c r="G307" t="s">
        <v>207</v>
      </c>
      <c r="H307" t="s">
        <v>212</v>
      </c>
      <c r="I307" t="s">
        <v>165</v>
      </c>
      <c r="J307" t="s">
        <v>177</v>
      </c>
      <c r="K307">
        <v>0.05</v>
      </c>
      <c r="L307">
        <v>16000000</v>
      </c>
      <c r="M307" t="s">
        <v>218</v>
      </c>
      <c r="N307" t="s">
        <v>871</v>
      </c>
      <c r="O307" t="s">
        <v>98</v>
      </c>
      <c r="P307" t="s">
        <v>230</v>
      </c>
      <c r="Q307" s="2">
        <v>44018.291666666664</v>
      </c>
      <c r="R307" s="2" t="s">
        <v>640</v>
      </c>
      <c r="S307" t="s">
        <v>640</v>
      </c>
      <c r="T307">
        <v>44018</v>
      </c>
      <c r="U307" s="12" t="s">
        <v>872</v>
      </c>
      <c r="V307">
        <v>0</v>
      </c>
      <c r="W307" t="s">
        <v>842</v>
      </c>
    </row>
    <row r="308" spans="1:23" x14ac:dyDescent="0.25">
      <c r="A308" t="s">
        <v>199</v>
      </c>
      <c r="B308">
        <v>1596</v>
      </c>
      <c r="C308" t="s">
        <v>3</v>
      </c>
      <c r="D308" s="1">
        <v>44798.970682870371</v>
      </c>
      <c r="E308" t="s">
        <v>59</v>
      </c>
      <c r="F308" t="s">
        <v>149</v>
      </c>
      <c r="G308" t="s">
        <v>207</v>
      </c>
      <c r="H308" t="s">
        <v>212</v>
      </c>
      <c r="I308" t="s">
        <v>168</v>
      </c>
      <c r="J308" t="s">
        <v>178</v>
      </c>
      <c r="K308" t="s">
        <v>202</v>
      </c>
      <c r="L308">
        <v>1207943356</v>
      </c>
      <c r="M308" t="s">
        <v>218</v>
      </c>
      <c r="N308" t="s">
        <v>873</v>
      </c>
      <c r="O308" t="s">
        <v>98</v>
      </c>
      <c r="P308" t="s">
        <v>204</v>
      </c>
      <c r="Q308" s="2">
        <v>44614.333333333336</v>
      </c>
      <c r="R308" s="2" t="s">
        <v>640</v>
      </c>
      <c r="S308" t="s">
        <v>640</v>
      </c>
      <c r="T308" t="s">
        <v>640</v>
      </c>
      <c r="U308" s="12" t="s">
        <v>874</v>
      </c>
      <c r="V308">
        <v>0</v>
      </c>
      <c r="W308" t="s">
        <v>842</v>
      </c>
    </row>
    <row r="309" spans="1:23" x14ac:dyDescent="0.25">
      <c r="A309" t="s">
        <v>199</v>
      </c>
      <c r="B309">
        <v>8885</v>
      </c>
      <c r="C309" t="s">
        <v>3</v>
      </c>
      <c r="D309" s="1">
        <v>44742.905578703707</v>
      </c>
      <c r="E309" t="s">
        <v>44</v>
      </c>
      <c r="F309" t="s">
        <v>149</v>
      </c>
      <c r="G309" t="s">
        <v>207</v>
      </c>
      <c r="H309" t="s">
        <v>464</v>
      </c>
      <c r="I309" t="s">
        <v>162</v>
      </c>
      <c r="J309" t="s">
        <v>176</v>
      </c>
      <c r="K309">
        <v>0.1</v>
      </c>
      <c r="L309">
        <v>570000000</v>
      </c>
      <c r="M309" t="s">
        <v>218</v>
      </c>
      <c r="N309" t="s">
        <v>218</v>
      </c>
      <c r="O309" t="s">
        <v>97</v>
      </c>
      <c r="P309" t="s">
        <v>204</v>
      </c>
      <c r="Q309" s="2">
        <v>44607.333333333336</v>
      </c>
      <c r="R309" s="2" t="s">
        <v>640</v>
      </c>
      <c r="S309" t="s">
        <v>875</v>
      </c>
      <c r="T309">
        <v>44621</v>
      </c>
      <c r="U309" s="12" t="s">
        <v>876</v>
      </c>
      <c r="V309">
        <v>0</v>
      </c>
      <c r="W309" t="s">
        <v>842</v>
      </c>
    </row>
    <row r="310" spans="1:23" x14ac:dyDescent="0.25">
      <c r="A310" t="s">
        <v>199</v>
      </c>
      <c r="B310">
        <v>11549</v>
      </c>
      <c r="C310" t="s">
        <v>3</v>
      </c>
      <c r="D310" s="1">
        <v>44747.914456018516</v>
      </c>
      <c r="E310" t="s">
        <v>39</v>
      </c>
      <c r="F310" t="s">
        <v>149</v>
      </c>
      <c r="G310" t="s">
        <v>207</v>
      </c>
      <c r="H310" t="s">
        <v>214</v>
      </c>
      <c r="I310" t="s">
        <v>157</v>
      </c>
      <c r="J310" t="s">
        <v>175</v>
      </c>
      <c r="K310">
        <v>0.25</v>
      </c>
      <c r="L310">
        <v>36000</v>
      </c>
      <c r="M310" t="s">
        <v>218</v>
      </c>
      <c r="N310">
        <v>6000</v>
      </c>
      <c r="O310" t="s">
        <v>99</v>
      </c>
      <c r="P310" t="s">
        <v>210</v>
      </c>
      <c r="Q310" s="2">
        <v>44747.291666666664</v>
      </c>
      <c r="R310" s="2">
        <v>45107</v>
      </c>
      <c r="S310" t="s">
        <v>216</v>
      </c>
      <c r="T310" t="s">
        <v>877</v>
      </c>
    </row>
    <row r="311" spans="1:23" x14ac:dyDescent="0.25">
      <c r="A311" t="s">
        <v>199</v>
      </c>
      <c r="B311">
        <v>14474</v>
      </c>
      <c r="C311" t="s">
        <v>3</v>
      </c>
      <c r="D311" s="1">
        <v>44830.974548611113</v>
      </c>
      <c r="E311" t="s">
        <v>15</v>
      </c>
      <c r="F311" t="s">
        <v>149</v>
      </c>
      <c r="G311" t="s">
        <v>207</v>
      </c>
      <c r="H311" t="s">
        <v>333</v>
      </c>
      <c r="I311" t="s">
        <v>171</v>
      </c>
      <c r="J311" t="s">
        <v>178</v>
      </c>
      <c r="K311" t="s">
        <v>202</v>
      </c>
      <c r="M311" t="s">
        <v>218</v>
      </c>
      <c r="N311">
        <v>42421</v>
      </c>
      <c r="O311" t="s">
        <v>99</v>
      </c>
      <c r="P311" t="s">
        <v>210</v>
      </c>
      <c r="Q311" s="2">
        <v>44831</v>
      </c>
      <c r="R311" s="2">
        <v>44865.999305555553</v>
      </c>
      <c r="S311" t="s">
        <v>878</v>
      </c>
      <c r="T311">
        <v>44941</v>
      </c>
    </row>
    <row r="312" spans="1:23" x14ac:dyDescent="0.25">
      <c r="A312" t="s">
        <v>199</v>
      </c>
      <c r="B312">
        <v>12173</v>
      </c>
      <c r="C312" t="s">
        <v>4</v>
      </c>
      <c r="D312" s="1">
        <v>44771.214884259258</v>
      </c>
      <c r="E312" t="s">
        <v>48</v>
      </c>
      <c r="F312" t="s">
        <v>149</v>
      </c>
      <c r="G312" t="s">
        <v>207</v>
      </c>
      <c r="H312" t="s">
        <v>208</v>
      </c>
      <c r="I312" t="s">
        <v>162</v>
      </c>
      <c r="J312" t="s">
        <v>178</v>
      </c>
      <c r="K312" t="s">
        <v>202</v>
      </c>
      <c r="L312">
        <v>150000</v>
      </c>
      <c r="M312" t="s">
        <v>209</v>
      </c>
      <c r="N312">
        <v>150000</v>
      </c>
      <c r="O312" t="s">
        <v>99</v>
      </c>
      <c r="P312" t="s">
        <v>210</v>
      </c>
      <c r="Q312" s="2">
        <v>44764.291666666664</v>
      </c>
      <c r="R312" s="2">
        <v>44781.625</v>
      </c>
      <c r="S312" t="s">
        <v>879</v>
      </c>
      <c r="T312">
        <v>44774</v>
      </c>
    </row>
    <row r="313" spans="1:23" x14ac:dyDescent="0.25">
      <c r="A313" t="s">
        <v>199</v>
      </c>
      <c r="B313">
        <v>9017</v>
      </c>
      <c r="C313" t="s">
        <v>4</v>
      </c>
      <c r="D313" s="1">
        <v>44632.060416666667</v>
      </c>
      <c r="E313" t="s">
        <v>51</v>
      </c>
      <c r="F313" t="s">
        <v>149</v>
      </c>
      <c r="G313" t="s">
        <v>207</v>
      </c>
      <c r="H313" t="s">
        <v>880</v>
      </c>
      <c r="I313" t="s">
        <v>157</v>
      </c>
      <c r="J313" t="s">
        <v>175</v>
      </c>
      <c r="K313" t="s">
        <v>202</v>
      </c>
      <c r="L313">
        <v>200000</v>
      </c>
      <c r="M313" t="s">
        <v>209</v>
      </c>
      <c r="N313">
        <v>200000</v>
      </c>
      <c r="O313" t="s">
        <v>99</v>
      </c>
      <c r="P313" t="s">
        <v>210</v>
      </c>
      <c r="Q313" s="2">
        <v>44603.666666666664</v>
      </c>
      <c r="R313" s="2">
        <v>44673.708333333336</v>
      </c>
      <c r="S313" t="s">
        <v>881</v>
      </c>
      <c r="T313">
        <v>44682</v>
      </c>
    </row>
    <row r="314" spans="1:23" x14ac:dyDescent="0.25">
      <c r="A314" t="s">
        <v>199</v>
      </c>
      <c r="B314">
        <v>13673</v>
      </c>
      <c r="C314" t="s">
        <v>3</v>
      </c>
      <c r="D314" s="1">
        <v>44804.951064814813</v>
      </c>
      <c r="E314" t="s">
        <v>15</v>
      </c>
      <c r="F314" t="s">
        <v>149</v>
      </c>
      <c r="G314" t="s">
        <v>207</v>
      </c>
      <c r="H314" t="s">
        <v>333</v>
      </c>
      <c r="I314" t="s">
        <v>170</v>
      </c>
      <c r="J314" t="s">
        <v>178</v>
      </c>
      <c r="K314" t="s">
        <v>202</v>
      </c>
      <c r="L314">
        <v>14250000</v>
      </c>
      <c r="M314" t="s">
        <v>882</v>
      </c>
      <c r="N314">
        <v>200000</v>
      </c>
      <c r="O314" t="s">
        <v>99</v>
      </c>
      <c r="P314" t="s">
        <v>204</v>
      </c>
      <c r="Q314" s="2">
        <v>44804.916666666664</v>
      </c>
      <c r="R314" s="2">
        <v>44888.708333333336</v>
      </c>
      <c r="S314" t="s">
        <v>384</v>
      </c>
      <c r="T314">
        <v>44927</v>
      </c>
    </row>
    <row r="315" spans="1:23" x14ac:dyDescent="0.25">
      <c r="A315" t="s">
        <v>199</v>
      </c>
      <c r="B315">
        <v>9149</v>
      </c>
      <c r="C315" t="s">
        <v>4</v>
      </c>
      <c r="D315" s="1">
        <v>44629.007280092592</v>
      </c>
      <c r="E315" t="s">
        <v>61</v>
      </c>
      <c r="F315" t="s">
        <v>149</v>
      </c>
      <c r="G315" t="s">
        <v>200</v>
      </c>
      <c r="H315" t="s">
        <v>883</v>
      </c>
      <c r="I315" t="s">
        <v>162</v>
      </c>
      <c r="J315" t="s">
        <v>178</v>
      </c>
      <c r="K315" t="s">
        <v>202</v>
      </c>
      <c r="L315">
        <v>1200000</v>
      </c>
      <c r="M315" t="s">
        <v>203</v>
      </c>
      <c r="N315">
        <v>300000</v>
      </c>
      <c r="O315" t="s">
        <v>99</v>
      </c>
      <c r="P315" t="s">
        <v>210</v>
      </c>
      <c r="Q315" s="2">
        <v>44629.010416666664</v>
      </c>
      <c r="R315" s="2">
        <v>44743.708333333336</v>
      </c>
      <c r="S315" t="s">
        <v>254</v>
      </c>
      <c r="T315">
        <v>44835</v>
      </c>
    </row>
    <row r="316" spans="1:23" x14ac:dyDescent="0.25">
      <c r="A316" t="s">
        <v>199</v>
      </c>
      <c r="B316">
        <v>13670</v>
      </c>
      <c r="C316" t="s">
        <v>3</v>
      </c>
      <c r="D316" s="1">
        <v>44803.920763888891</v>
      </c>
      <c r="E316" t="s">
        <v>15</v>
      </c>
      <c r="F316" t="s">
        <v>149</v>
      </c>
      <c r="G316" t="s">
        <v>207</v>
      </c>
      <c r="H316" t="s">
        <v>233</v>
      </c>
      <c r="I316" t="s">
        <v>169</v>
      </c>
      <c r="J316" t="s">
        <v>178</v>
      </c>
      <c r="K316" t="s">
        <v>202</v>
      </c>
      <c r="L316">
        <v>1000000</v>
      </c>
      <c r="M316" t="s">
        <v>884</v>
      </c>
      <c r="N316">
        <v>500000</v>
      </c>
      <c r="O316" t="s">
        <v>99</v>
      </c>
      <c r="P316" t="s">
        <v>210</v>
      </c>
      <c r="Q316" s="2">
        <v>44803.291666666664</v>
      </c>
      <c r="R316" s="2">
        <v>44865</v>
      </c>
      <c r="S316" t="s">
        <v>885</v>
      </c>
      <c r="T316">
        <v>44958</v>
      </c>
    </row>
    <row r="317" spans="1:23" x14ac:dyDescent="0.25">
      <c r="A317" t="s">
        <v>199</v>
      </c>
      <c r="B317">
        <v>11444</v>
      </c>
      <c r="C317" t="s">
        <v>4</v>
      </c>
      <c r="D317" s="1">
        <v>44734.900393518517</v>
      </c>
      <c r="E317" t="s">
        <v>44</v>
      </c>
      <c r="F317" t="s">
        <v>149</v>
      </c>
      <c r="G317" t="s">
        <v>207</v>
      </c>
      <c r="H317" t="s">
        <v>274</v>
      </c>
      <c r="I317" t="s">
        <v>167</v>
      </c>
      <c r="J317" t="s">
        <v>175</v>
      </c>
      <c r="K317" t="s">
        <v>202</v>
      </c>
      <c r="L317">
        <v>10000000</v>
      </c>
      <c r="M317" t="s">
        <v>267</v>
      </c>
      <c r="N317">
        <v>750000</v>
      </c>
      <c r="O317" t="s">
        <v>99</v>
      </c>
      <c r="P317" t="s">
        <v>204</v>
      </c>
      <c r="Q317" s="2">
        <v>44739.291666666664</v>
      </c>
      <c r="R317" s="2">
        <v>44749</v>
      </c>
      <c r="S317" t="s">
        <v>277</v>
      </c>
      <c r="T317">
        <v>44774</v>
      </c>
    </row>
    <row r="318" spans="1:23" x14ac:dyDescent="0.25">
      <c r="A318" t="s">
        <v>199</v>
      </c>
      <c r="B318">
        <v>10103</v>
      </c>
      <c r="C318" t="s">
        <v>4</v>
      </c>
      <c r="D318" s="1">
        <v>44715.866157407407</v>
      </c>
      <c r="E318" t="s">
        <v>11</v>
      </c>
      <c r="F318" t="s">
        <v>149</v>
      </c>
      <c r="G318" t="s">
        <v>207</v>
      </c>
      <c r="H318" t="s">
        <v>699</v>
      </c>
      <c r="I318" t="s">
        <v>169</v>
      </c>
      <c r="J318" t="s">
        <v>178</v>
      </c>
      <c r="K318" t="s">
        <v>202</v>
      </c>
      <c r="L318">
        <v>1000000</v>
      </c>
      <c r="M318" t="s">
        <v>209</v>
      </c>
      <c r="N318">
        <v>1000000</v>
      </c>
      <c r="O318" t="s">
        <v>99</v>
      </c>
      <c r="P318" t="s">
        <v>230</v>
      </c>
      <c r="Q318" s="2">
        <v>44679.291666666664</v>
      </c>
      <c r="R318" s="2">
        <v>44735.999305555553</v>
      </c>
      <c r="S318" t="s">
        <v>704</v>
      </c>
      <c r="T318">
        <v>44774</v>
      </c>
    </row>
    <row r="319" spans="1:23" x14ac:dyDescent="0.25">
      <c r="A319" t="s">
        <v>199</v>
      </c>
      <c r="B319">
        <v>13667</v>
      </c>
      <c r="C319" t="s">
        <v>3</v>
      </c>
      <c r="D319" s="1">
        <v>44803.906192129631</v>
      </c>
      <c r="E319" t="s">
        <v>15</v>
      </c>
      <c r="F319" t="s">
        <v>149</v>
      </c>
      <c r="G319" t="s">
        <v>207</v>
      </c>
      <c r="H319" t="s">
        <v>233</v>
      </c>
      <c r="I319" t="s">
        <v>169</v>
      </c>
      <c r="J319" t="s">
        <v>178</v>
      </c>
      <c r="K319" t="s">
        <v>202</v>
      </c>
      <c r="L319">
        <v>2000000</v>
      </c>
      <c r="M319" t="s">
        <v>884</v>
      </c>
      <c r="N319">
        <v>1000000</v>
      </c>
      <c r="O319" t="s">
        <v>99</v>
      </c>
      <c r="P319" t="s">
        <v>210</v>
      </c>
      <c r="Q319" s="2">
        <v>44803.291666666664</v>
      </c>
      <c r="R319" s="2">
        <v>44865</v>
      </c>
      <c r="S319" t="s">
        <v>885</v>
      </c>
      <c r="T319">
        <v>44958</v>
      </c>
    </row>
    <row r="320" spans="1:23" x14ac:dyDescent="0.25">
      <c r="A320" t="s">
        <v>199</v>
      </c>
      <c r="B320">
        <v>11957</v>
      </c>
      <c r="C320" t="s">
        <v>4</v>
      </c>
      <c r="D320" s="1">
        <v>44756.927708333336</v>
      </c>
      <c r="E320" t="s">
        <v>11</v>
      </c>
      <c r="F320" t="s">
        <v>149</v>
      </c>
      <c r="G320" t="s">
        <v>207</v>
      </c>
      <c r="H320" t="s">
        <v>886</v>
      </c>
      <c r="I320" t="s">
        <v>169</v>
      </c>
      <c r="J320" t="s">
        <v>178</v>
      </c>
      <c r="K320" t="s">
        <v>202</v>
      </c>
      <c r="L320">
        <v>1165000</v>
      </c>
      <c r="M320" t="s">
        <v>209</v>
      </c>
      <c r="N320">
        <v>1165000</v>
      </c>
      <c r="O320" t="s">
        <v>99</v>
      </c>
      <c r="P320" t="s">
        <v>204</v>
      </c>
      <c r="Q320" s="2">
        <v>44756.291666666664</v>
      </c>
      <c r="R320" s="2">
        <v>44804.999305555553</v>
      </c>
      <c r="S320" t="s">
        <v>700</v>
      </c>
      <c r="T320">
        <v>44866</v>
      </c>
    </row>
    <row r="321" spans="1:20" x14ac:dyDescent="0.25">
      <c r="A321" t="s">
        <v>199</v>
      </c>
      <c r="B321">
        <v>13676</v>
      </c>
      <c r="C321" t="s">
        <v>3</v>
      </c>
      <c r="D321" s="1">
        <v>44825.910381944443</v>
      </c>
      <c r="E321" t="s">
        <v>64</v>
      </c>
      <c r="F321" t="s">
        <v>149</v>
      </c>
      <c r="G321" t="s">
        <v>200</v>
      </c>
      <c r="H321" t="s">
        <v>274</v>
      </c>
      <c r="I321" t="s">
        <v>167</v>
      </c>
      <c r="J321" t="s">
        <v>178</v>
      </c>
      <c r="K321" t="s">
        <v>202</v>
      </c>
      <c r="L321">
        <v>5000000</v>
      </c>
      <c r="M321" t="s">
        <v>535</v>
      </c>
      <c r="N321">
        <v>2500000</v>
      </c>
      <c r="O321" t="s">
        <v>99</v>
      </c>
      <c r="P321" t="s">
        <v>210</v>
      </c>
      <c r="Q321" s="2">
        <v>44820.291666666664</v>
      </c>
      <c r="R321" s="2">
        <v>44862.583333333336</v>
      </c>
      <c r="S321" t="s">
        <v>887</v>
      </c>
      <c r="T321">
        <v>44927</v>
      </c>
    </row>
    <row r="322" spans="1:20" x14ac:dyDescent="0.25">
      <c r="A322" t="s">
        <v>199</v>
      </c>
      <c r="B322">
        <v>9824</v>
      </c>
      <c r="C322" t="s">
        <v>3</v>
      </c>
      <c r="D322" s="1">
        <v>44655.619247685187</v>
      </c>
      <c r="E322" t="s">
        <v>8</v>
      </c>
      <c r="F322" t="s">
        <v>149</v>
      </c>
      <c r="G322" t="s">
        <v>207</v>
      </c>
      <c r="H322" t="s">
        <v>681</v>
      </c>
      <c r="I322" t="s">
        <v>168</v>
      </c>
      <c r="J322" t="s">
        <v>178</v>
      </c>
      <c r="K322" t="s">
        <v>202</v>
      </c>
      <c r="L322">
        <v>10000000</v>
      </c>
      <c r="M322" t="s">
        <v>209</v>
      </c>
      <c r="N322">
        <v>10000000</v>
      </c>
      <c r="O322" t="s">
        <v>99</v>
      </c>
      <c r="P322" t="s">
        <v>204</v>
      </c>
      <c r="Q322" s="2">
        <v>44655.291666666664</v>
      </c>
      <c r="R322" s="2" t="s">
        <v>640</v>
      </c>
      <c r="S322">
        <v>45473</v>
      </c>
      <c r="T322">
        <v>44722</v>
      </c>
    </row>
    <row r="323" spans="1:20" x14ac:dyDescent="0.25">
      <c r="A323" t="s">
        <v>199</v>
      </c>
      <c r="B323">
        <v>11723</v>
      </c>
      <c r="C323" t="s">
        <v>3</v>
      </c>
      <c r="D323" s="1">
        <v>44799.724861111114</v>
      </c>
      <c r="E323" t="s">
        <v>44</v>
      </c>
      <c r="F323" t="s">
        <v>149</v>
      </c>
      <c r="G323" t="s">
        <v>207</v>
      </c>
      <c r="H323" t="s">
        <v>888</v>
      </c>
      <c r="I323" t="s">
        <v>171</v>
      </c>
      <c r="J323" t="s">
        <v>178</v>
      </c>
      <c r="K323" t="s">
        <v>202</v>
      </c>
      <c r="L323">
        <v>61300000</v>
      </c>
      <c r="M323" t="s">
        <v>620</v>
      </c>
      <c r="N323">
        <v>10000000</v>
      </c>
      <c r="O323" t="s">
        <v>99</v>
      </c>
      <c r="P323" t="s">
        <v>204</v>
      </c>
      <c r="Q323" s="2">
        <v>44755.291666666664</v>
      </c>
      <c r="R323" s="2">
        <v>44896.208333333336</v>
      </c>
      <c r="S323">
        <v>46203</v>
      </c>
      <c r="T323">
        <v>44930</v>
      </c>
    </row>
    <row r="324" spans="1:20" x14ac:dyDescent="0.25">
      <c r="A324" t="s">
        <v>199</v>
      </c>
      <c r="B324">
        <v>10508</v>
      </c>
      <c r="C324" t="s">
        <v>4</v>
      </c>
      <c r="D324" s="1">
        <v>44720.967442129629</v>
      </c>
      <c r="E324" t="s">
        <v>29</v>
      </c>
      <c r="F324" t="s">
        <v>149</v>
      </c>
      <c r="G324" t="s">
        <v>207</v>
      </c>
      <c r="H324" t="s">
        <v>394</v>
      </c>
      <c r="I324" t="s">
        <v>169</v>
      </c>
      <c r="J324" t="s">
        <v>178</v>
      </c>
      <c r="K324" t="s">
        <v>202</v>
      </c>
      <c r="L324">
        <v>14250000</v>
      </c>
      <c r="M324" t="s">
        <v>209</v>
      </c>
      <c r="N324">
        <v>14250000</v>
      </c>
      <c r="O324" t="s">
        <v>99</v>
      </c>
      <c r="P324" t="s">
        <v>210</v>
      </c>
      <c r="Q324" s="2">
        <v>44721</v>
      </c>
      <c r="R324" s="2">
        <v>44755.708333333336</v>
      </c>
      <c r="S324" t="s">
        <v>889</v>
      </c>
      <c r="T324">
        <v>44790</v>
      </c>
    </row>
    <row r="325" spans="1:20" x14ac:dyDescent="0.25">
      <c r="A325" t="s">
        <v>199</v>
      </c>
      <c r="B325">
        <v>8408</v>
      </c>
      <c r="C325" t="s">
        <v>4</v>
      </c>
      <c r="D325" s="1">
        <v>44629.006180555552</v>
      </c>
      <c r="E325" t="s">
        <v>61</v>
      </c>
      <c r="F325" t="s">
        <v>149</v>
      </c>
      <c r="G325" t="s">
        <v>200</v>
      </c>
      <c r="H325" t="s">
        <v>883</v>
      </c>
      <c r="I325" t="s">
        <v>162</v>
      </c>
      <c r="J325" t="s">
        <v>178</v>
      </c>
      <c r="K325">
        <v>0.5</v>
      </c>
      <c r="L325">
        <v>105000000</v>
      </c>
      <c r="M325" t="s">
        <v>890</v>
      </c>
      <c r="N325">
        <v>35000000</v>
      </c>
      <c r="O325" t="s">
        <v>99</v>
      </c>
      <c r="P325" t="s">
        <v>210</v>
      </c>
      <c r="Q325" s="2">
        <v>44629.010416666664</v>
      </c>
      <c r="R325" s="2">
        <v>44743.708333333336</v>
      </c>
      <c r="S325" t="s">
        <v>553</v>
      </c>
      <c r="T325">
        <v>44835</v>
      </c>
    </row>
    <row r="326" spans="1:20" x14ac:dyDescent="0.25">
      <c r="A326" t="s">
        <v>199</v>
      </c>
      <c r="B326">
        <v>1962</v>
      </c>
      <c r="C326" t="s">
        <v>3</v>
      </c>
      <c r="D326" s="1">
        <v>44022.976724537039</v>
      </c>
      <c r="E326" t="s">
        <v>59</v>
      </c>
      <c r="F326" t="s">
        <v>151</v>
      </c>
      <c r="G326" t="s">
        <v>207</v>
      </c>
      <c r="H326" t="s">
        <v>306</v>
      </c>
      <c r="I326" t="s">
        <v>168</v>
      </c>
      <c r="J326" t="s">
        <v>175</v>
      </c>
      <c r="K326" t="s">
        <v>202</v>
      </c>
      <c r="L326">
        <v>8000000</v>
      </c>
      <c r="M326" t="s">
        <v>218</v>
      </c>
      <c r="N326" t="s">
        <v>891</v>
      </c>
      <c r="O326" t="s">
        <v>98</v>
      </c>
      <c r="P326" t="s">
        <v>230</v>
      </c>
      <c r="Q326" s="2">
        <v>42917.291666666664</v>
      </c>
      <c r="R326" s="2" t="s">
        <v>640</v>
      </c>
      <c r="S326" t="s">
        <v>892</v>
      </c>
      <c r="T326" t="s">
        <v>640</v>
      </c>
    </row>
    <row r="327" spans="1:20" x14ac:dyDescent="0.25">
      <c r="A327" t="s">
        <v>199</v>
      </c>
      <c r="B327">
        <v>11252</v>
      </c>
      <c r="C327" t="s">
        <v>4</v>
      </c>
      <c r="D327" s="1">
        <v>44726.83353009259</v>
      </c>
      <c r="E327" t="s">
        <v>44</v>
      </c>
      <c r="F327" t="s">
        <v>149</v>
      </c>
      <c r="G327" t="s">
        <v>207</v>
      </c>
      <c r="H327" t="s">
        <v>212</v>
      </c>
      <c r="I327" t="s">
        <v>167</v>
      </c>
      <c r="J327" t="s">
        <v>178</v>
      </c>
      <c r="K327" t="s">
        <v>202</v>
      </c>
      <c r="L327">
        <v>300000</v>
      </c>
      <c r="M327" t="s">
        <v>884</v>
      </c>
      <c r="N327" t="s">
        <v>324</v>
      </c>
      <c r="O327" t="s">
        <v>98</v>
      </c>
      <c r="P327" t="s">
        <v>210</v>
      </c>
      <c r="Q327" s="2">
        <v>44726.291666666664</v>
      </c>
      <c r="R327" s="2">
        <v>44736.208333333336</v>
      </c>
      <c r="S327" t="s">
        <v>449</v>
      </c>
      <c r="T327">
        <v>44750</v>
      </c>
    </row>
    <row r="328" spans="1:20" x14ac:dyDescent="0.25">
      <c r="A328" t="s">
        <v>199</v>
      </c>
      <c r="B328">
        <v>10013</v>
      </c>
      <c r="C328" t="s">
        <v>4</v>
      </c>
      <c r="D328" s="1">
        <v>44666.945324074077</v>
      </c>
      <c r="E328" t="s">
        <v>51</v>
      </c>
      <c r="F328" t="s">
        <v>149</v>
      </c>
      <c r="G328" t="s">
        <v>207</v>
      </c>
      <c r="H328" t="s">
        <v>893</v>
      </c>
      <c r="I328" t="s">
        <v>161</v>
      </c>
      <c r="J328" t="s">
        <v>175</v>
      </c>
      <c r="K328">
        <v>0.2</v>
      </c>
      <c r="L328">
        <v>22750000</v>
      </c>
      <c r="M328" t="s">
        <v>218</v>
      </c>
      <c r="N328" t="s">
        <v>894</v>
      </c>
      <c r="O328" t="s">
        <v>98</v>
      </c>
      <c r="P328" t="s">
        <v>210</v>
      </c>
      <c r="Q328" s="2">
        <v>44666.625</v>
      </c>
      <c r="R328" s="2">
        <v>44722.999305555553</v>
      </c>
      <c r="S328" t="s">
        <v>895</v>
      </c>
      <c r="T328">
        <v>44743</v>
      </c>
    </row>
    <row r="329" spans="1:20" x14ac:dyDescent="0.25">
      <c r="A329" t="s">
        <v>199</v>
      </c>
      <c r="B329">
        <v>11180</v>
      </c>
      <c r="C329" t="s">
        <v>4</v>
      </c>
      <c r="D329" s="1">
        <v>44722.890219907407</v>
      </c>
      <c r="E329" t="s">
        <v>51</v>
      </c>
      <c r="F329" t="s">
        <v>149</v>
      </c>
      <c r="G329" t="s">
        <v>207</v>
      </c>
      <c r="H329" t="s">
        <v>225</v>
      </c>
      <c r="I329" t="s">
        <v>168</v>
      </c>
      <c r="J329" t="s">
        <v>175</v>
      </c>
      <c r="K329">
        <v>0.25</v>
      </c>
      <c r="L329">
        <v>500000</v>
      </c>
      <c r="M329" t="s">
        <v>218</v>
      </c>
      <c r="N329" t="s">
        <v>896</v>
      </c>
      <c r="O329" t="s">
        <v>98</v>
      </c>
      <c r="P329" t="s">
        <v>210</v>
      </c>
      <c r="Q329" s="2">
        <v>44722.291666666664</v>
      </c>
      <c r="R329" s="2">
        <v>44788.999305555553</v>
      </c>
      <c r="S329" t="s">
        <v>895</v>
      </c>
      <c r="T329" t="s">
        <v>897</v>
      </c>
    </row>
    <row r="330" spans="1:20" x14ac:dyDescent="0.25">
      <c r="A330" t="s">
        <v>199</v>
      </c>
      <c r="B330">
        <v>13232</v>
      </c>
      <c r="C330" t="s">
        <v>3</v>
      </c>
      <c r="D330" s="1">
        <v>44785.717685185184</v>
      </c>
      <c r="E330" t="s">
        <v>51</v>
      </c>
      <c r="F330" t="s">
        <v>149</v>
      </c>
      <c r="G330" t="s">
        <v>207</v>
      </c>
      <c r="H330" t="s">
        <v>323</v>
      </c>
      <c r="I330" t="s">
        <v>162</v>
      </c>
      <c r="J330" t="s">
        <v>175</v>
      </c>
      <c r="K330">
        <v>0.2</v>
      </c>
      <c r="L330">
        <v>15161782</v>
      </c>
      <c r="M330" t="s">
        <v>218</v>
      </c>
      <c r="N330" t="s">
        <v>898</v>
      </c>
      <c r="O330" t="s">
        <v>98</v>
      </c>
      <c r="P330" t="s">
        <v>210</v>
      </c>
      <c r="Q330" s="2">
        <v>44785.625</v>
      </c>
      <c r="R330" s="2">
        <v>44834.999305555553</v>
      </c>
      <c r="S330" t="s">
        <v>895</v>
      </c>
      <c r="T330">
        <v>44896</v>
      </c>
    </row>
    <row r="331" spans="1:20" x14ac:dyDescent="0.25">
      <c r="A331" t="s">
        <v>199</v>
      </c>
      <c r="B331">
        <v>14138</v>
      </c>
      <c r="C331" t="s">
        <v>3</v>
      </c>
      <c r="D331" s="1">
        <v>44816.945625</v>
      </c>
      <c r="E331" t="s">
        <v>15</v>
      </c>
      <c r="F331" t="s">
        <v>149</v>
      </c>
      <c r="G331" t="s">
        <v>207</v>
      </c>
      <c r="H331" t="s">
        <v>333</v>
      </c>
      <c r="I331" t="s">
        <v>159</v>
      </c>
      <c r="J331" t="s">
        <v>178</v>
      </c>
      <c r="K331" t="s">
        <v>202</v>
      </c>
      <c r="L331">
        <v>2000000</v>
      </c>
      <c r="M331" t="s">
        <v>899</v>
      </c>
      <c r="N331" t="s">
        <v>900</v>
      </c>
      <c r="O331" t="s">
        <v>98</v>
      </c>
      <c r="P331" t="s">
        <v>204</v>
      </c>
      <c r="Q331" s="2">
        <v>44817.291666666664</v>
      </c>
      <c r="R331" s="2">
        <v>44873.708333333336</v>
      </c>
      <c r="S331" t="s">
        <v>901</v>
      </c>
      <c r="T331">
        <v>44927</v>
      </c>
    </row>
    <row r="332" spans="1:20" x14ac:dyDescent="0.25">
      <c r="A332" t="s">
        <v>199</v>
      </c>
      <c r="B332">
        <v>14126</v>
      </c>
      <c r="C332" t="s">
        <v>3</v>
      </c>
      <c r="D332" s="1">
        <v>44816.777430555558</v>
      </c>
      <c r="G332" t="s">
        <v>207</v>
      </c>
      <c r="K332" t="s">
        <v>202</v>
      </c>
      <c r="L332">
        <v>200000</v>
      </c>
      <c r="M332" t="s">
        <v>902</v>
      </c>
      <c r="N332" t="s">
        <v>310</v>
      </c>
      <c r="O332" t="s">
        <v>98</v>
      </c>
      <c r="Q332" s="2">
        <v>44816.291666666664</v>
      </c>
      <c r="R332" s="2">
        <v>44844.708333333336</v>
      </c>
      <c r="S332" t="s">
        <v>903</v>
      </c>
      <c r="T332">
        <v>44855</v>
      </c>
    </row>
    <row r="333" spans="1:20" x14ac:dyDescent="0.25">
      <c r="A333" t="s">
        <v>199</v>
      </c>
      <c r="B333">
        <v>11588</v>
      </c>
      <c r="C333" t="s">
        <v>3</v>
      </c>
      <c r="D333" s="1">
        <v>44782.847534722219</v>
      </c>
      <c r="E333" t="s">
        <v>51</v>
      </c>
      <c r="F333" t="s">
        <v>149</v>
      </c>
      <c r="G333" t="s">
        <v>207</v>
      </c>
      <c r="H333" t="s">
        <v>327</v>
      </c>
      <c r="I333" t="s">
        <v>168</v>
      </c>
      <c r="J333" t="s">
        <v>175</v>
      </c>
      <c r="K333">
        <v>0.2</v>
      </c>
      <c r="L333">
        <v>2622788</v>
      </c>
      <c r="M333" t="s">
        <v>218</v>
      </c>
      <c r="N333" t="s">
        <v>904</v>
      </c>
      <c r="O333" t="s">
        <v>98</v>
      </c>
      <c r="P333" t="s">
        <v>210</v>
      </c>
      <c r="Q333" s="2">
        <v>44749</v>
      </c>
      <c r="R333" s="2">
        <v>44958.999305555553</v>
      </c>
      <c r="S333" t="s">
        <v>905</v>
      </c>
      <c r="T333">
        <v>44986</v>
      </c>
    </row>
    <row r="334" spans="1:20" x14ac:dyDescent="0.25">
      <c r="A334" t="s">
        <v>199</v>
      </c>
      <c r="B334">
        <v>11081</v>
      </c>
      <c r="C334" t="s">
        <v>4</v>
      </c>
      <c r="D334" s="1">
        <v>44713.958553240744</v>
      </c>
      <c r="E334" t="s">
        <v>51</v>
      </c>
      <c r="F334" t="s">
        <v>149</v>
      </c>
      <c r="G334" t="s">
        <v>207</v>
      </c>
      <c r="H334" t="s">
        <v>581</v>
      </c>
      <c r="I334" t="s">
        <v>169</v>
      </c>
      <c r="J334" t="s">
        <v>175</v>
      </c>
      <c r="K334">
        <v>0.2</v>
      </c>
      <c r="L334">
        <v>8646426</v>
      </c>
      <c r="M334" t="s">
        <v>218</v>
      </c>
      <c r="N334" t="s">
        <v>906</v>
      </c>
      <c r="O334" t="s">
        <v>98</v>
      </c>
      <c r="P334" t="s">
        <v>210</v>
      </c>
      <c r="Q334" s="2">
        <v>44713.625</v>
      </c>
      <c r="R334" s="2">
        <v>44799.999305555553</v>
      </c>
      <c r="S334" t="s">
        <v>907</v>
      </c>
      <c r="T334">
        <v>44925</v>
      </c>
    </row>
    <row r="335" spans="1:20" x14ac:dyDescent="0.25">
      <c r="A335" t="s">
        <v>199</v>
      </c>
      <c r="B335">
        <v>10265</v>
      </c>
      <c r="C335" t="s">
        <v>4</v>
      </c>
      <c r="D335" s="1">
        <v>44690.681655092594</v>
      </c>
      <c r="E335" t="s">
        <v>51</v>
      </c>
      <c r="F335" t="s">
        <v>149</v>
      </c>
      <c r="G335" t="s">
        <v>207</v>
      </c>
      <c r="H335" t="s">
        <v>908</v>
      </c>
      <c r="I335" t="s">
        <v>168</v>
      </c>
      <c r="J335" t="s">
        <v>175</v>
      </c>
      <c r="K335">
        <v>0.2</v>
      </c>
      <c r="L335">
        <v>17150000</v>
      </c>
      <c r="M335" t="s">
        <v>218</v>
      </c>
      <c r="N335" t="s">
        <v>909</v>
      </c>
      <c r="O335" t="s">
        <v>98</v>
      </c>
      <c r="P335" t="s">
        <v>210</v>
      </c>
      <c r="Q335" s="2">
        <v>44690.625</v>
      </c>
      <c r="R335" s="2">
        <v>44747.999305555553</v>
      </c>
      <c r="S335" t="s">
        <v>895</v>
      </c>
      <c r="T335">
        <v>44469</v>
      </c>
    </row>
    <row r="336" spans="1:20" x14ac:dyDescent="0.25">
      <c r="A336" t="s">
        <v>199</v>
      </c>
      <c r="B336">
        <v>11708</v>
      </c>
      <c r="C336" t="s">
        <v>4</v>
      </c>
      <c r="D336" s="1">
        <v>44754.312986111108</v>
      </c>
      <c r="E336" t="s">
        <v>10</v>
      </c>
      <c r="F336" t="s">
        <v>149</v>
      </c>
      <c r="G336" t="s">
        <v>207</v>
      </c>
      <c r="H336" t="s">
        <v>910</v>
      </c>
      <c r="I336" t="s">
        <v>169</v>
      </c>
      <c r="J336" t="s">
        <v>175</v>
      </c>
      <c r="K336" t="s">
        <v>202</v>
      </c>
      <c r="M336" t="s">
        <v>218</v>
      </c>
      <c r="N336" t="s">
        <v>909</v>
      </c>
      <c r="O336" t="s">
        <v>98</v>
      </c>
      <c r="P336" t="s">
        <v>210</v>
      </c>
      <c r="Q336" s="2">
        <v>44754.291666666664</v>
      </c>
      <c r="R336" s="2">
        <v>44785.708333333336</v>
      </c>
      <c r="S336" t="s">
        <v>911</v>
      </c>
      <c r="T336">
        <v>44882</v>
      </c>
    </row>
    <row r="337" spans="1:20" x14ac:dyDescent="0.25">
      <c r="A337" t="s">
        <v>199</v>
      </c>
      <c r="B337">
        <v>10541</v>
      </c>
      <c r="C337" t="s">
        <v>4</v>
      </c>
      <c r="D337" s="1">
        <v>44707.230891203704</v>
      </c>
      <c r="E337" t="s">
        <v>48</v>
      </c>
      <c r="F337" t="s">
        <v>149</v>
      </c>
      <c r="G337" t="s">
        <v>207</v>
      </c>
      <c r="H337" t="s">
        <v>912</v>
      </c>
      <c r="I337" t="s">
        <v>169</v>
      </c>
      <c r="J337" t="s">
        <v>178</v>
      </c>
      <c r="K337" t="s">
        <v>202</v>
      </c>
      <c r="L337">
        <v>65000000</v>
      </c>
      <c r="M337" t="s">
        <v>286</v>
      </c>
      <c r="N337" t="s">
        <v>913</v>
      </c>
      <c r="O337" t="s">
        <v>98</v>
      </c>
      <c r="P337" t="s">
        <v>204</v>
      </c>
      <c r="Q337" s="2">
        <v>44707.729166666664</v>
      </c>
      <c r="R337" s="2">
        <v>44767.625</v>
      </c>
      <c r="S337" t="s">
        <v>914</v>
      </c>
      <c r="T337">
        <v>44825</v>
      </c>
    </row>
    <row r="338" spans="1:20" x14ac:dyDescent="0.25">
      <c r="A338" t="s">
        <v>199</v>
      </c>
      <c r="B338">
        <v>11489</v>
      </c>
      <c r="C338" t="s">
        <v>3</v>
      </c>
      <c r="D338" s="1">
        <v>44802.982974537037</v>
      </c>
      <c r="E338" t="s">
        <v>24</v>
      </c>
      <c r="F338" t="s">
        <v>149</v>
      </c>
      <c r="G338" t="s">
        <v>207</v>
      </c>
      <c r="H338" t="s">
        <v>367</v>
      </c>
      <c r="I338" t="s">
        <v>166</v>
      </c>
      <c r="J338" t="s">
        <v>178</v>
      </c>
      <c r="K338" t="s">
        <v>202</v>
      </c>
      <c r="L338">
        <v>2000000</v>
      </c>
      <c r="M338" t="s">
        <v>218</v>
      </c>
      <c r="N338" t="s">
        <v>368</v>
      </c>
      <c r="O338" t="s">
        <v>98</v>
      </c>
      <c r="P338" t="s">
        <v>210</v>
      </c>
      <c r="Q338" s="2">
        <v>44802.291666666664</v>
      </c>
      <c r="R338" s="2">
        <v>44869.708333333336</v>
      </c>
      <c r="S338" t="s">
        <v>369</v>
      </c>
      <c r="T338">
        <v>44958</v>
      </c>
    </row>
    <row r="339" spans="1:20" x14ac:dyDescent="0.25">
      <c r="A339" t="s">
        <v>199</v>
      </c>
      <c r="B339">
        <v>12029</v>
      </c>
      <c r="C339" t="s">
        <v>4</v>
      </c>
      <c r="D339" s="1">
        <v>44807.008715277778</v>
      </c>
      <c r="E339" t="s">
        <v>27</v>
      </c>
      <c r="F339" t="s">
        <v>149</v>
      </c>
      <c r="G339" t="s">
        <v>200</v>
      </c>
      <c r="H339" t="s">
        <v>331</v>
      </c>
      <c r="I339" t="s">
        <v>171</v>
      </c>
      <c r="J339" t="s">
        <v>178</v>
      </c>
      <c r="K339" t="s">
        <v>202</v>
      </c>
      <c r="L339">
        <v>1000000</v>
      </c>
      <c r="M339" t="s">
        <v>427</v>
      </c>
      <c r="N339" t="s">
        <v>368</v>
      </c>
      <c r="O339" t="s">
        <v>98</v>
      </c>
      <c r="P339" t="s">
        <v>210</v>
      </c>
      <c r="Q339" s="2">
        <v>44775.291666666664</v>
      </c>
      <c r="R339" s="2">
        <v>44806.708333333336</v>
      </c>
      <c r="S339" t="s">
        <v>915</v>
      </c>
      <c r="T339">
        <v>44805</v>
      </c>
    </row>
    <row r="340" spans="1:20" x14ac:dyDescent="0.25">
      <c r="A340" t="s">
        <v>199</v>
      </c>
      <c r="B340">
        <v>11705</v>
      </c>
      <c r="C340" t="s">
        <v>4</v>
      </c>
      <c r="D340" s="1">
        <v>44754.840844907405</v>
      </c>
      <c r="E340" t="s">
        <v>10</v>
      </c>
      <c r="F340" t="s">
        <v>149</v>
      </c>
      <c r="G340" t="s">
        <v>207</v>
      </c>
      <c r="H340" t="s">
        <v>292</v>
      </c>
      <c r="I340" t="s">
        <v>168</v>
      </c>
      <c r="J340" t="s">
        <v>178</v>
      </c>
      <c r="K340">
        <v>1</v>
      </c>
      <c r="L340">
        <v>53440829</v>
      </c>
      <c r="M340" t="s">
        <v>218</v>
      </c>
      <c r="N340" t="s">
        <v>293</v>
      </c>
      <c r="O340" t="s">
        <v>98</v>
      </c>
      <c r="P340" t="s">
        <v>210</v>
      </c>
      <c r="Q340" s="2">
        <v>44754.291666666664</v>
      </c>
      <c r="R340" s="2">
        <v>44757.708333333336</v>
      </c>
      <c r="S340" t="s">
        <v>916</v>
      </c>
      <c r="T340">
        <v>44812</v>
      </c>
    </row>
    <row r="341" spans="1:20" x14ac:dyDescent="0.25">
      <c r="A341" t="s">
        <v>199</v>
      </c>
      <c r="B341">
        <v>10250</v>
      </c>
      <c r="C341" t="s">
        <v>4</v>
      </c>
      <c r="D341" s="1">
        <v>44804.936909722222</v>
      </c>
      <c r="E341" t="s">
        <v>51</v>
      </c>
      <c r="F341" t="s">
        <v>149</v>
      </c>
      <c r="G341" t="s">
        <v>207</v>
      </c>
      <c r="H341" t="s">
        <v>917</v>
      </c>
      <c r="I341" t="s">
        <v>168</v>
      </c>
      <c r="J341" t="s">
        <v>175</v>
      </c>
      <c r="K341" t="s">
        <v>202</v>
      </c>
      <c r="L341">
        <v>3370077</v>
      </c>
      <c r="M341" t="s">
        <v>218</v>
      </c>
      <c r="N341" t="s">
        <v>918</v>
      </c>
      <c r="O341" t="s">
        <v>98</v>
      </c>
      <c r="P341" t="s">
        <v>210</v>
      </c>
      <c r="Q341" s="2">
        <v>44685.625</v>
      </c>
      <c r="R341" s="2">
        <v>44741.999305555553</v>
      </c>
      <c r="S341" t="s">
        <v>919</v>
      </c>
      <c r="T341">
        <v>44835</v>
      </c>
    </row>
    <row r="342" spans="1:20" x14ac:dyDescent="0.25">
      <c r="A342" t="s">
        <v>199</v>
      </c>
      <c r="B342">
        <v>8921</v>
      </c>
      <c r="C342" t="s">
        <v>3</v>
      </c>
      <c r="D342" s="1">
        <v>44638.723668981482</v>
      </c>
      <c r="E342" t="s">
        <v>39</v>
      </c>
      <c r="F342" t="s">
        <v>149</v>
      </c>
      <c r="G342" t="s">
        <v>207</v>
      </c>
      <c r="H342" t="s">
        <v>214</v>
      </c>
      <c r="I342" t="s">
        <v>171</v>
      </c>
      <c r="J342" t="s">
        <v>178</v>
      </c>
      <c r="K342" t="s">
        <v>202</v>
      </c>
      <c r="L342">
        <v>150000</v>
      </c>
      <c r="M342" t="s">
        <v>209</v>
      </c>
      <c r="N342" t="s">
        <v>920</v>
      </c>
      <c r="O342" t="s">
        <v>98</v>
      </c>
      <c r="P342" t="s">
        <v>210</v>
      </c>
      <c r="Q342" s="2">
        <v>44599.333333333336</v>
      </c>
      <c r="R342" s="2">
        <v>44958.5</v>
      </c>
      <c r="S342" t="s">
        <v>216</v>
      </c>
      <c r="T342" t="s">
        <v>358</v>
      </c>
    </row>
    <row r="343" spans="1:20" x14ac:dyDescent="0.25">
      <c r="A343" t="s">
        <v>199</v>
      </c>
      <c r="B343">
        <v>7730</v>
      </c>
      <c r="C343" t="s">
        <v>4</v>
      </c>
      <c r="D343" s="1">
        <v>44683.601493055554</v>
      </c>
      <c r="E343" t="s">
        <v>32</v>
      </c>
      <c r="F343" t="s">
        <v>149</v>
      </c>
      <c r="G343" t="s">
        <v>207</v>
      </c>
      <c r="H343" t="s">
        <v>248</v>
      </c>
      <c r="I343" t="s">
        <v>157</v>
      </c>
      <c r="J343" t="s">
        <v>175</v>
      </c>
      <c r="K343">
        <v>0.25</v>
      </c>
      <c r="L343">
        <v>8362000</v>
      </c>
      <c r="M343" t="s">
        <v>218</v>
      </c>
      <c r="N343" t="s">
        <v>921</v>
      </c>
      <c r="O343" t="s">
        <v>98</v>
      </c>
      <c r="P343" t="s">
        <v>210</v>
      </c>
      <c r="Q343" s="2">
        <v>44683.291666666664</v>
      </c>
      <c r="R343" s="2">
        <v>44721.708333333336</v>
      </c>
      <c r="S343" t="s">
        <v>236</v>
      </c>
      <c r="T343" t="s">
        <v>922</v>
      </c>
    </row>
    <row r="344" spans="1:20" x14ac:dyDescent="0.25">
      <c r="A344" t="s">
        <v>199</v>
      </c>
      <c r="B344">
        <v>4903</v>
      </c>
      <c r="C344" t="s">
        <v>4</v>
      </c>
      <c r="D344" s="1">
        <v>44753.811030092591</v>
      </c>
      <c r="E344" t="s">
        <v>46</v>
      </c>
      <c r="F344" t="s">
        <v>149</v>
      </c>
      <c r="G344" t="s">
        <v>207</v>
      </c>
      <c r="H344" t="s">
        <v>279</v>
      </c>
      <c r="I344" t="s">
        <v>172</v>
      </c>
      <c r="J344" t="s">
        <v>176</v>
      </c>
      <c r="K344">
        <v>0.1</v>
      </c>
      <c r="L344">
        <v>210000000</v>
      </c>
      <c r="M344" t="s">
        <v>218</v>
      </c>
      <c r="N344" t="s">
        <v>923</v>
      </c>
      <c r="O344" t="s">
        <v>98</v>
      </c>
      <c r="P344" t="s">
        <v>210</v>
      </c>
      <c r="Q344" s="2">
        <v>44690.291666666664</v>
      </c>
      <c r="R344" s="2">
        <v>44816.999305555553</v>
      </c>
      <c r="S344" t="s">
        <v>924</v>
      </c>
      <c r="T344">
        <v>44927</v>
      </c>
    </row>
    <row r="345" spans="1:20" x14ac:dyDescent="0.25">
      <c r="A345" t="s">
        <v>199</v>
      </c>
      <c r="B345">
        <v>12956</v>
      </c>
      <c r="C345" t="s">
        <v>4</v>
      </c>
      <c r="D345" s="1">
        <v>44791.931909722225</v>
      </c>
      <c r="E345" t="s">
        <v>15</v>
      </c>
      <c r="F345" t="s">
        <v>149</v>
      </c>
      <c r="G345" t="s">
        <v>207</v>
      </c>
      <c r="H345" t="s">
        <v>398</v>
      </c>
      <c r="I345" t="s">
        <v>162</v>
      </c>
      <c r="J345" t="s">
        <v>175</v>
      </c>
      <c r="K345" t="s">
        <v>202</v>
      </c>
      <c r="L345">
        <v>22000000</v>
      </c>
      <c r="M345" t="s">
        <v>218</v>
      </c>
      <c r="N345" t="s">
        <v>281</v>
      </c>
      <c r="O345" t="s">
        <v>98</v>
      </c>
      <c r="P345" t="s">
        <v>204</v>
      </c>
      <c r="Q345" s="2">
        <v>44791.291666666664</v>
      </c>
      <c r="R345" s="2">
        <v>44820.708333333336</v>
      </c>
      <c r="S345" t="s">
        <v>925</v>
      </c>
      <c r="T345" t="s">
        <v>926</v>
      </c>
    </row>
    <row r="346" spans="1:20" x14ac:dyDescent="0.25">
      <c r="A346" t="s">
        <v>199</v>
      </c>
      <c r="B346">
        <v>12500</v>
      </c>
      <c r="C346" t="s">
        <v>3</v>
      </c>
      <c r="D346" s="1">
        <v>44771.714629629627</v>
      </c>
      <c r="E346" t="s">
        <v>15</v>
      </c>
      <c r="F346" t="s">
        <v>149</v>
      </c>
      <c r="G346" t="s">
        <v>207</v>
      </c>
      <c r="H346" t="s">
        <v>333</v>
      </c>
      <c r="I346" t="s">
        <v>157</v>
      </c>
      <c r="J346" t="s">
        <v>178</v>
      </c>
      <c r="K346" t="s">
        <v>202</v>
      </c>
      <c r="M346" t="s">
        <v>218</v>
      </c>
      <c r="N346" t="s">
        <v>927</v>
      </c>
      <c r="O346" t="s">
        <v>98</v>
      </c>
      <c r="P346" t="s">
        <v>204</v>
      </c>
      <c r="Q346" s="2">
        <v>44771.291666666664</v>
      </c>
      <c r="R346" s="2">
        <v>44857.708333333336</v>
      </c>
      <c r="S346" t="s">
        <v>277</v>
      </c>
      <c r="T346">
        <v>44927</v>
      </c>
    </row>
    <row r="347" spans="1:20" x14ac:dyDescent="0.25">
      <c r="A347" t="s">
        <v>199</v>
      </c>
      <c r="B347">
        <v>14087</v>
      </c>
      <c r="C347" t="s">
        <v>3</v>
      </c>
      <c r="D347" s="1">
        <v>44816.784166666665</v>
      </c>
      <c r="E347" t="s">
        <v>15</v>
      </c>
      <c r="F347" t="s">
        <v>149</v>
      </c>
      <c r="G347" t="s">
        <v>207</v>
      </c>
      <c r="H347" t="s">
        <v>347</v>
      </c>
      <c r="I347" t="s">
        <v>169</v>
      </c>
      <c r="J347" t="s">
        <v>178</v>
      </c>
      <c r="K347" t="s">
        <v>202</v>
      </c>
      <c r="L347">
        <v>250000</v>
      </c>
      <c r="M347" t="s">
        <v>218</v>
      </c>
      <c r="N347" t="s">
        <v>928</v>
      </c>
      <c r="O347" t="s">
        <v>98</v>
      </c>
      <c r="P347" t="s">
        <v>210</v>
      </c>
      <c r="Q347" s="2">
        <v>44816.291666666664</v>
      </c>
      <c r="R347" s="2">
        <v>44841.708333333336</v>
      </c>
      <c r="S347" t="s">
        <v>929</v>
      </c>
      <c r="T347" t="s">
        <v>930</v>
      </c>
    </row>
    <row r="348" spans="1:20" x14ac:dyDescent="0.25">
      <c r="A348" t="s">
        <v>199</v>
      </c>
      <c r="B348">
        <v>11546</v>
      </c>
      <c r="C348" t="s">
        <v>4</v>
      </c>
      <c r="D348" s="1">
        <v>44747.906481481485</v>
      </c>
      <c r="E348" t="s">
        <v>39</v>
      </c>
      <c r="F348" t="s">
        <v>149</v>
      </c>
      <c r="G348" t="s">
        <v>207</v>
      </c>
      <c r="H348" t="s">
        <v>214</v>
      </c>
      <c r="I348" t="s">
        <v>163</v>
      </c>
      <c r="J348" t="s">
        <v>175</v>
      </c>
      <c r="K348">
        <v>0.25</v>
      </c>
      <c r="L348">
        <v>14000000</v>
      </c>
      <c r="M348" t="s">
        <v>218</v>
      </c>
      <c r="N348" t="s">
        <v>931</v>
      </c>
      <c r="O348" t="s">
        <v>98</v>
      </c>
      <c r="P348" t="s">
        <v>210</v>
      </c>
      <c r="Q348" s="2">
        <v>44747.291666666664</v>
      </c>
      <c r="R348" s="2">
        <v>44775</v>
      </c>
      <c r="S348" t="s">
        <v>537</v>
      </c>
      <c r="T348" t="s">
        <v>932</v>
      </c>
    </row>
    <row r="349" spans="1:20" x14ac:dyDescent="0.25">
      <c r="A349" t="s">
        <v>199</v>
      </c>
      <c r="B349">
        <v>11123</v>
      </c>
      <c r="C349" t="s">
        <v>4</v>
      </c>
      <c r="D349" s="1">
        <v>44804.954722222225</v>
      </c>
      <c r="E349" t="s">
        <v>18</v>
      </c>
      <c r="F349" t="s">
        <v>149</v>
      </c>
      <c r="G349" t="s">
        <v>207</v>
      </c>
      <c r="H349" t="s">
        <v>933</v>
      </c>
      <c r="I349" t="s">
        <v>169</v>
      </c>
      <c r="J349" t="s">
        <v>178</v>
      </c>
      <c r="K349" t="s">
        <v>202</v>
      </c>
      <c r="L349">
        <v>300000</v>
      </c>
      <c r="M349" t="s">
        <v>218</v>
      </c>
      <c r="N349" t="s">
        <v>934</v>
      </c>
      <c r="O349" t="s">
        <v>98</v>
      </c>
      <c r="P349" t="s">
        <v>210</v>
      </c>
      <c r="Q349" s="2">
        <v>44722.291666666664</v>
      </c>
      <c r="R349" s="2">
        <v>44771.708333333336</v>
      </c>
      <c r="S349">
        <v>46082</v>
      </c>
      <c r="T349">
        <v>45139</v>
      </c>
    </row>
    <row r="350" spans="1:20" x14ac:dyDescent="0.25">
      <c r="A350" t="s">
        <v>199</v>
      </c>
      <c r="B350">
        <v>14279</v>
      </c>
      <c r="C350" t="s">
        <v>5</v>
      </c>
      <c r="D350" s="1">
        <v>44830.744803240741</v>
      </c>
      <c r="E350" t="s">
        <v>52</v>
      </c>
      <c r="F350" t="s">
        <v>149</v>
      </c>
      <c r="G350" t="s">
        <v>207</v>
      </c>
      <c r="H350" t="s">
        <v>935</v>
      </c>
      <c r="I350" t="s">
        <v>172</v>
      </c>
      <c r="J350" t="s">
        <v>178</v>
      </c>
      <c r="K350" t="s">
        <v>202</v>
      </c>
      <c r="L350">
        <v>6600000</v>
      </c>
      <c r="M350" t="s">
        <v>218</v>
      </c>
      <c r="N350" t="s">
        <v>936</v>
      </c>
      <c r="O350" t="s">
        <v>98</v>
      </c>
      <c r="P350" t="s">
        <v>210</v>
      </c>
      <c r="Q350" s="2" t="s">
        <v>937</v>
      </c>
      <c r="R350" s="2"/>
      <c r="S350" t="s">
        <v>316</v>
      </c>
      <c r="T350" t="s">
        <v>932</v>
      </c>
    </row>
    <row r="351" spans="1:20" x14ac:dyDescent="0.25">
      <c r="A351" t="s">
        <v>199</v>
      </c>
      <c r="B351">
        <v>14201</v>
      </c>
      <c r="C351" t="s">
        <v>3</v>
      </c>
      <c r="D351" s="1">
        <v>44817.96466435185</v>
      </c>
      <c r="E351" t="s">
        <v>43</v>
      </c>
      <c r="F351" t="s">
        <v>149</v>
      </c>
      <c r="G351" t="s">
        <v>207</v>
      </c>
      <c r="H351" t="s">
        <v>337</v>
      </c>
      <c r="I351" t="s">
        <v>169</v>
      </c>
      <c r="J351" t="s">
        <v>178</v>
      </c>
      <c r="K351" t="s">
        <v>202</v>
      </c>
      <c r="L351">
        <v>4240000</v>
      </c>
      <c r="M351" t="s">
        <v>938</v>
      </c>
      <c r="N351" t="s">
        <v>939</v>
      </c>
      <c r="O351" t="s">
        <v>98</v>
      </c>
      <c r="P351" t="s">
        <v>210</v>
      </c>
      <c r="Q351" s="2">
        <v>44817.291666666664</v>
      </c>
      <c r="R351" s="2">
        <v>44854</v>
      </c>
      <c r="S351" t="s">
        <v>940</v>
      </c>
      <c r="T351">
        <v>44959</v>
      </c>
    </row>
    <row r="352" spans="1:20" x14ac:dyDescent="0.25">
      <c r="A352" t="s">
        <v>199</v>
      </c>
      <c r="B352">
        <v>13604</v>
      </c>
      <c r="C352" t="s">
        <v>4</v>
      </c>
      <c r="D352" s="1">
        <v>44803.723020833335</v>
      </c>
      <c r="E352" t="s">
        <v>32</v>
      </c>
      <c r="F352" t="s">
        <v>149</v>
      </c>
      <c r="G352" t="s">
        <v>200</v>
      </c>
      <c r="H352" t="s">
        <v>408</v>
      </c>
      <c r="I352" t="s">
        <v>167</v>
      </c>
      <c r="J352" t="s">
        <v>178</v>
      </c>
      <c r="K352" t="s">
        <v>202</v>
      </c>
      <c r="L352">
        <v>486668</v>
      </c>
      <c r="M352" t="s">
        <v>218</v>
      </c>
      <c r="N352" t="s">
        <v>941</v>
      </c>
      <c r="O352" t="s">
        <v>98</v>
      </c>
      <c r="P352" t="s">
        <v>210</v>
      </c>
      <c r="Q352" s="2">
        <v>44803.75</v>
      </c>
      <c r="R352" s="2">
        <v>44819.999305555553</v>
      </c>
      <c r="S352" t="s">
        <v>942</v>
      </c>
      <c r="T352">
        <v>44826</v>
      </c>
    </row>
    <row r="353" spans="1:20" x14ac:dyDescent="0.25">
      <c r="A353" t="s">
        <v>199</v>
      </c>
      <c r="B353">
        <v>7562</v>
      </c>
      <c r="C353" t="s">
        <v>4</v>
      </c>
      <c r="D353" s="1">
        <v>44642.77480324074</v>
      </c>
      <c r="E353" t="s">
        <v>39</v>
      </c>
      <c r="F353" t="s">
        <v>149</v>
      </c>
      <c r="G353" t="s">
        <v>207</v>
      </c>
      <c r="H353" t="s">
        <v>214</v>
      </c>
      <c r="I353" t="s">
        <v>171</v>
      </c>
      <c r="J353" t="s">
        <v>178</v>
      </c>
      <c r="K353">
        <v>0.5</v>
      </c>
      <c r="L353">
        <v>1000000</v>
      </c>
      <c r="M353" t="s">
        <v>535</v>
      </c>
      <c r="N353" t="s">
        <v>943</v>
      </c>
      <c r="O353" t="s">
        <v>98</v>
      </c>
      <c r="P353" t="s">
        <v>210</v>
      </c>
      <c r="Q353" s="2">
        <v>44510.333333333336</v>
      </c>
      <c r="R353" s="2">
        <v>44545</v>
      </c>
      <c r="S353" t="s">
        <v>236</v>
      </c>
      <c r="T353">
        <v>45107</v>
      </c>
    </row>
    <row r="354" spans="1:20" x14ac:dyDescent="0.25">
      <c r="A354" t="s">
        <v>199</v>
      </c>
      <c r="B354">
        <v>6322</v>
      </c>
      <c r="C354" t="s">
        <v>4</v>
      </c>
      <c r="D354" s="1">
        <v>44673.805891203701</v>
      </c>
      <c r="E354" t="s">
        <v>45</v>
      </c>
      <c r="F354" t="s">
        <v>149</v>
      </c>
      <c r="G354" t="s">
        <v>207</v>
      </c>
      <c r="H354" t="s">
        <v>864</v>
      </c>
      <c r="I354" t="s">
        <v>169</v>
      </c>
      <c r="J354" t="s">
        <v>175</v>
      </c>
      <c r="K354" t="s">
        <v>202</v>
      </c>
      <c r="L354">
        <v>500000</v>
      </c>
      <c r="M354" t="s">
        <v>218</v>
      </c>
      <c r="N354" t="s">
        <v>944</v>
      </c>
      <c r="O354" t="s">
        <v>98</v>
      </c>
      <c r="Q354" s="2">
        <v>44440.291666666664</v>
      </c>
      <c r="R354" s="2">
        <v>44568</v>
      </c>
      <c r="S354" t="s">
        <v>359</v>
      </c>
      <c r="T354" t="s">
        <v>359</v>
      </c>
    </row>
    <row r="355" spans="1:20" x14ac:dyDescent="0.25">
      <c r="A355" t="s">
        <v>199</v>
      </c>
      <c r="B355">
        <v>11486</v>
      </c>
      <c r="C355" t="s">
        <v>4</v>
      </c>
      <c r="D355" s="1">
        <v>44736.957962962966</v>
      </c>
      <c r="E355" t="s">
        <v>19</v>
      </c>
      <c r="F355" t="s">
        <v>149</v>
      </c>
      <c r="G355" t="s">
        <v>207</v>
      </c>
      <c r="H355" t="s">
        <v>354</v>
      </c>
      <c r="I355" t="s">
        <v>171</v>
      </c>
      <c r="J355" t="s">
        <v>175</v>
      </c>
      <c r="K355" t="s">
        <v>202</v>
      </c>
      <c r="L355">
        <v>500000</v>
      </c>
      <c r="M355" t="s">
        <v>218</v>
      </c>
      <c r="N355" t="s">
        <v>259</v>
      </c>
      <c r="O355" t="s">
        <v>98</v>
      </c>
      <c r="P355" t="s">
        <v>204</v>
      </c>
      <c r="Q355" s="2">
        <v>44736.291666666664</v>
      </c>
      <c r="R355" s="2">
        <v>44770.5</v>
      </c>
      <c r="S355" t="s">
        <v>945</v>
      </c>
      <c r="T355">
        <v>44835</v>
      </c>
    </row>
    <row r="356" spans="1:20" x14ac:dyDescent="0.25">
      <c r="A356" t="s">
        <v>199</v>
      </c>
      <c r="B356">
        <v>11966</v>
      </c>
      <c r="C356" t="s">
        <v>4</v>
      </c>
      <c r="D356" s="1">
        <v>44757.931203703702</v>
      </c>
      <c r="E356" t="s">
        <v>35</v>
      </c>
      <c r="F356" t="s">
        <v>149</v>
      </c>
      <c r="G356" t="s">
        <v>207</v>
      </c>
      <c r="H356" t="s">
        <v>212</v>
      </c>
      <c r="I356" t="s">
        <v>164</v>
      </c>
      <c r="J356" t="s">
        <v>176</v>
      </c>
      <c r="K356" t="s">
        <v>202</v>
      </c>
      <c r="L356">
        <v>5000000</v>
      </c>
      <c r="M356" t="s">
        <v>218</v>
      </c>
      <c r="N356" t="s">
        <v>687</v>
      </c>
      <c r="O356" t="s">
        <v>98</v>
      </c>
      <c r="P356" t="s">
        <v>204</v>
      </c>
      <c r="Q356" s="2">
        <v>44757.291666666664</v>
      </c>
      <c r="R356" s="2">
        <v>44819.625</v>
      </c>
      <c r="S356" t="s">
        <v>946</v>
      </c>
      <c r="T356">
        <v>44896</v>
      </c>
    </row>
    <row r="357" spans="1:20" x14ac:dyDescent="0.25">
      <c r="A357" t="s">
        <v>199</v>
      </c>
      <c r="B357">
        <v>11090</v>
      </c>
      <c r="C357" t="s">
        <v>4</v>
      </c>
      <c r="D357" s="1">
        <v>44755.853402777779</v>
      </c>
      <c r="E357" t="s">
        <v>15</v>
      </c>
      <c r="F357" t="s">
        <v>149</v>
      </c>
      <c r="G357" t="s">
        <v>207</v>
      </c>
      <c r="H357" t="s">
        <v>947</v>
      </c>
      <c r="I357" t="s">
        <v>170</v>
      </c>
      <c r="J357" t="s">
        <v>178</v>
      </c>
      <c r="K357" t="s">
        <v>202</v>
      </c>
      <c r="L357">
        <v>5000000</v>
      </c>
      <c r="M357" t="s">
        <v>218</v>
      </c>
      <c r="N357" t="s">
        <v>948</v>
      </c>
      <c r="O357" t="s">
        <v>98</v>
      </c>
      <c r="P357" t="s">
        <v>204</v>
      </c>
      <c r="Q357" s="2">
        <v>44714.291666666664</v>
      </c>
      <c r="R357" s="2">
        <v>44788.708333333336</v>
      </c>
      <c r="S357" t="s">
        <v>949</v>
      </c>
      <c r="T357">
        <v>44835</v>
      </c>
    </row>
    <row r="358" spans="1:20" x14ac:dyDescent="0.25">
      <c r="A358" t="s">
        <v>199</v>
      </c>
      <c r="B358">
        <v>11912</v>
      </c>
      <c r="C358" t="s">
        <v>3</v>
      </c>
      <c r="D358" s="1">
        <v>44756.71775462963</v>
      </c>
      <c r="E358" t="s">
        <v>40</v>
      </c>
      <c r="F358" t="s">
        <v>149</v>
      </c>
      <c r="G358" t="s">
        <v>207</v>
      </c>
      <c r="H358" t="s">
        <v>350</v>
      </c>
      <c r="I358" t="s">
        <v>157</v>
      </c>
      <c r="J358" t="s">
        <v>178</v>
      </c>
      <c r="K358" t="s">
        <v>202</v>
      </c>
      <c r="L358">
        <v>1500000</v>
      </c>
      <c r="M358" t="s">
        <v>417</v>
      </c>
      <c r="N358" t="s">
        <v>950</v>
      </c>
      <c r="O358" t="s">
        <v>98</v>
      </c>
      <c r="P358" t="s">
        <v>210</v>
      </c>
      <c r="Q358" s="2">
        <v>44756.291666666664</v>
      </c>
      <c r="R358" s="2">
        <v>44903.999305555553</v>
      </c>
      <c r="S358" t="s">
        <v>353</v>
      </c>
      <c r="T358" t="s">
        <v>951</v>
      </c>
    </row>
    <row r="359" spans="1:20" x14ac:dyDescent="0.25">
      <c r="A359" t="s">
        <v>199</v>
      </c>
      <c r="B359">
        <v>11126</v>
      </c>
      <c r="C359" t="s">
        <v>4</v>
      </c>
      <c r="D359" s="1">
        <v>44756.795127314814</v>
      </c>
      <c r="E359" t="s">
        <v>40</v>
      </c>
      <c r="F359" t="s">
        <v>149</v>
      </c>
      <c r="G359" t="s">
        <v>207</v>
      </c>
      <c r="H359" t="s">
        <v>350</v>
      </c>
      <c r="I359" t="s">
        <v>157</v>
      </c>
      <c r="J359" t="s">
        <v>178</v>
      </c>
      <c r="K359" t="s">
        <v>202</v>
      </c>
      <c r="L359">
        <v>3150000</v>
      </c>
      <c r="M359" t="s">
        <v>952</v>
      </c>
      <c r="N359" t="s">
        <v>953</v>
      </c>
      <c r="O359" t="s">
        <v>98</v>
      </c>
      <c r="P359" t="s">
        <v>210</v>
      </c>
      <c r="Q359" s="2">
        <v>44756.291666666664</v>
      </c>
      <c r="R359" s="2">
        <v>44826.999305555553</v>
      </c>
      <c r="S359" t="s">
        <v>353</v>
      </c>
      <c r="T359" t="s">
        <v>954</v>
      </c>
    </row>
    <row r="360" spans="1:20" x14ac:dyDescent="0.25">
      <c r="A360" t="s">
        <v>199</v>
      </c>
      <c r="B360">
        <v>8930</v>
      </c>
      <c r="C360" t="s">
        <v>3</v>
      </c>
      <c r="D360" s="1">
        <v>44638.724097222221</v>
      </c>
      <c r="E360" t="s">
        <v>39</v>
      </c>
      <c r="F360" t="s">
        <v>149</v>
      </c>
      <c r="G360" t="s">
        <v>207</v>
      </c>
      <c r="H360" t="s">
        <v>214</v>
      </c>
      <c r="I360" t="s">
        <v>171</v>
      </c>
      <c r="J360" t="s">
        <v>178</v>
      </c>
      <c r="K360" t="s">
        <v>202</v>
      </c>
      <c r="L360">
        <v>2000000</v>
      </c>
      <c r="M360" t="s">
        <v>535</v>
      </c>
      <c r="N360" t="s">
        <v>718</v>
      </c>
      <c r="O360" t="s">
        <v>98</v>
      </c>
      <c r="P360" t="s">
        <v>210</v>
      </c>
      <c r="Q360" s="2">
        <v>44599.333333333336</v>
      </c>
      <c r="R360" s="2">
        <v>44958.5</v>
      </c>
      <c r="S360" t="s">
        <v>955</v>
      </c>
      <c r="T360" t="s">
        <v>956</v>
      </c>
    </row>
    <row r="361" spans="1:20" x14ac:dyDescent="0.25">
      <c r="A361" t="s">
        <v>199</v>
      </c>
      <c r="B361">
        <v>14231</v>
      </c>
      <c r="C361" t="s">
        <v>3</v>
      </c>
      <c r="D361" s="1">
        <v>44818.873182870368</v>
      </c>
      <c r="E361" t="s">
        <v>43</v>
      </c>
      <c r="F361" t="s">
        <v>149</v>
      </c>
      <c r="G361" t="s">
        <v>200</v>
      </c>
      <c r="H361" t="s">
        <v>574</v>
      </c>
      <c r="I361" t="s">
        <v>172</v>
      </c>
      <c r="J361" t="s">
        <v>178</v>
      </c>
      <c r="K361" t="s">
        <v>202</v>
      </c>
      <c r="L361">
        <v>10000000</v>
      </c>
      <c r="M361" t="s">
        <v>267</v>
      </c>
      <c r="N361" t="s">
        <v>957</v>
      </c>
      <c r="O361" t="s">
        <v>98</v>
      </c>
      <c r="P361" t="s">
        <v>210</v>
      </c>
      <c r="Q361" s="2">
        <v>44818.291666666664</v>
      </c>
      <c r="R361" s="2" t="s">
        <v>640</v>
      </c>
      <c r="S361">
        <v>46113</v>
      </c>
      <c r="T361" t="s">
        <v>359</v>
      </c>
    </row>
    <row r="362" spans="1:20" x14ac:dyDescent="0.25">
      <c r="A362" t="s">
        <v>199</v>
      </c>
      <c r="B362">
        <v>10391</v>
      </c>
      <c r="C362" t="s">
        <v>3</v>
      </c>
      <c r="D362" s="1">
        <v>44693.998124999998</v>
      </c>
      <c r="E362" t="s">
        <v>61</v>
      </c>
      <c r="F362" t="s">
        <v>149</v>
      </c>
      <c r="G362" t="s">
        <v>207</v>
      </c>
      <c r="H362" t="s">
        <v>958</v>
      </c>
      <c r="I362" t="s">
        <v>161</v>
      </c>
      <c r="J362" t="s">
        <v>178</v>
      </c>
      <c r="K362" t="s">
        <v>202</v>
      </c>
      <c r="L362">
        <v>8350000</v>
      </c>
      <c r="M362" t="s">
        <v>218</v>
      </c>
      <c r="N362" t="s">
        <v>959</v>
      </c>
      <c r="O362" t="s">
        <v>98</v>
      </c>
      <c r="P362" t="s">
        <v>204</v>
      </c>
      <c r="Q362" s="2">
        <v>44693.5</v>
      </c>
      <c r="R362" s="2">
        <v>44841.208333333336</v>
      </c>
      <c r="S362" t="s">
        <v>236</v>
      </c>
      <c r="T362">
        <v>44910</v>
      </c>
    </row>
    <row r="363" spans="1:20" x14ac:dyDescent="0.25">
      <c r="A363" t="s">
        <v>199</v>
      </c>
      <c r="B363">
        <v>1632</v>
      </c>
      <c r="C363" t="s">
        <v>3</v>
      </c>
      <c r="D363" s="1">
        <v>44763.957372685189</v>
      </c>
      <c r="E363" t="s">
        <v>59</v>
      </c>
      <c r="F363" t="s">
        <v>151</v>
      </c>
      <c r="G363" t="s">
        <v>207</v>
      </c>
      <c r="H363" t="s">
        <v>212</v>
      </c>
      <c r="I363" t="s">
        <v>168</v>
      </c>
      <c r="J363" t="s">
        <v>177</v>
      </c>
      <c r="K363" t="s">
        <v>202</v>
      </c>
      <c r="M363" t="s">
        <v>218</v>
      </c>
      <c r="N363" t="s">
        <v>960</v>
      </c>
      <c r="O363" t="s">
        <v>98</v>
      </c>
      <c r="P363" t="s">
        <v>204</v>
      </c>
      <c r="Q363" s="2">
        <v>44018.291666666664</v>
      </c>
      <c r="R363" s="2" t="s">
        <v>640</v>
      </c>
      <c r="S363" t="s">
        <v>640</v>
      </c>
      <c r="T363">
        <v>44018</v>
      </c>
    </row>
    <row r="364" spans="1:20" x14ac:dyDescent="0.25">
      <c r="A364" t="s">
        <v>199</v>
      </c>
      <c r="B364">
        <v>11534</v>
      </c>
      <c r="C364" t="s">
        <v>4</v>
      </c>
      <c r="D364" s="1">
        <v>44819.828888888886</v>
      </c>
      <c r="E364" t="s">
        <v>50</v>
      </c>
      <c r="F364" t="s">
        <v>149</v>
      </c>
      <c r="G364" t="s">
        <v>207</v>
      </c>
      <c r="H364" t="s">
        <v>451</v>
      </c>
      <c r="I364" t="s">
        <v>168</v>
      </c>
      <c r="J364" t="s">
        <v>178</v>
      </c>
      <c r="K364" t="s">
        <v>202</v>
      </c>
      <c r="L364">
        <v>48000000</v>
      </c>
      <c r="M364" t="s">
        <v>218</v>
      </c>
      <c r="N364" t="s">
        <v>961</v>
      </c>
      <c r="O364" t="s">
        <v>98</v>
      </c>
      <c r="P364" t="s">
        <v>210</v>
      </c>
      <c r="Q364" s="2">
        <v>44781.291666666664</v>
      </c>
      <c r="R364" s="2">
        <v>44819.707638888889</v>
      </c>
      <c r="S364" t="s">
        <v>962</v>
      </c>
      <c r="T364">
        <v>45047</v>
      </c>
    </row>
    <row r="365" spans="1:20" x14ac:dyDescent="0.25">
      <c r="A365" t="s">
        <v>199</v>
      </c>
      <c r="B365">
        <v>13661</v>
      </c>
      <c r="C365" t="s">
        <v>3</v>
      </c>
      <c r="D365" s="1">
        <v>44804.893599537034</v>
      </c>
      <c r="E365" t="s">
        <v>14</v>
      </c>
      <c r="F365" t="s">
        <v>149</v>
      </c>
      <c r="G365" t="s">
        <v>207</v>
      </c>
      <c r="H365" t="s">
        <v>306</v>
      </c>
      <c r="I365" t="s">
        <v>171</v>
      </c>
      <c r="J365" t="s">
        <v>178</v>
      </c>
      <c r="K365" t="s">
        <v>202</v>
      </c>
      <c r="L365">
        <v>20000000</v>
      </c>
      <c r="M365" t="s">
        <v>963</v>
      </c>
      <c r="N365" t="s">
        <v>964</v>
      </c>
      <c r="O365" t="s">
        <v>98</v>
      </c>
      <c r="P365" t="s">
        <v>230</v>
      </c>
      <c r="Q365" s="2">
        <v>44805.291666666664</v>
      </c>
      <c r="R365" s="2">
        <v>44834.666666666664</v>
      </c>
      <c r="S365" t="s">
        <v>965</v>
      </c>
      <c r="T365">
        <v>44958</v>
      </c>
    </row>
    <row r="366" spans="1:20" x14ac:dyDescent="0.25">
      <c r="A366" t="s">
        <v>199</v>
      </c>
      <c r="B366">
        <v>13913</v>
      </c>
      <c r="C366" t="s">
        <v>3</v>
      </c>
      <c r="D366" s="1">
        <v>44810.925266203703</v>
      </c>
      <c r="E366" t="s">
        <v>43</v>
      </c>
      <c r="F366" t="s">
        <v>149</v>
      </c>
      <c r="G366" t="s">
        <v>207</v>
      </c>
      <c r="H366" t="s">
        <v>966</v>
      </c>
      <c r="I366" t="s">
        <v>157</v>
      </c>
      <c r="J366" t="s">
        <v>178</v>
      </c>
      <c r="K366" t="s">
        <v>202</v>
      </c>
      <c r="L366">
        <v>1500000</v>
      </c>
      <c r="M366" t="s">
        <v>218</v>
      </c>
      <c r="N366" t="s">
        <v>967</v>
      </c>
      <c r="O366" t="s">
        <v>98</v>
      </c>
      <c r="P366" t="s">
        <v>210</v>
      </c>
      <c r="Q366" s="2">
        <v>44810.291666666664</v>
      </c>
      <c r="R366" s="2">
        <v>44852.499305555553</v>
      </c>
      <c r="S366" t="s">
        <v>968</v>
      </c>
      <c r="T366">
        <v>45017</v>
      </c>
    </row>
    <row r="367" spans="1:20" x14ac:dyDescent="0.25">
      <c r="A367" t="s">
        <v>969</v>
      </c>
      <c r="B367">
        <v>1602</v>
      </c>
      <c r="C367" t="s">
        <v>3</v>
      </c>
      <c r="D367" s="1">
        <v>44015.921388888892</v>
      </c>
      <c r="E367" t="s">
        <v>65</v>
      </c>
      <c r="F367" t="s">
        <v>149</v>
      </c>
      <c r="G367" t="s">
        <v>970</v>
      </c>
      <c r="H367" t="s">
        <v>248</v>
      </c>
      <c r="I367" t="s">
        <v>169</v>
      </c>
      <c r="J367" t="s">
        <v>178</v>
      </c>
      <c r="K367" t="s">
        <v>202</v>
      </c>
      <c r="L367">
        <v>3000000</v>
      </c>
      <c r="M367" t="s">
        <v>218</v>
      </c>
      <c r="N367" t="s">
        <v>218</v>
      </c>
      <c r="O367" t="s">
        <v>97</v>
      </c>
      <c r="P367" t="s">
        <v>210</v>
      </c>
      <c r="Q367" s="2">
        <v>44015.291666666664</v>
      </c>
      <c r="R367" s="2" t="s">
        <v>640</v>
      </c>
      <c r="S367" t="s">
        <v>506</v>
      </c>
      <c r="T367" t="s">
        <v>506</v>
      </c>
    </row>
    <row r="368" spans="1:20" x14ac:dyDescent="0.25">
      <c r="A368" t="s">
        <v>969</v>
      </c>
      <c r="B368">
        <v>2331</v>
      </c>
      <c r="C368" t="s">
        <v>3</v>
      </c>
      <c r="D368" s="1">
        <v>44027.644942129627</v>
      </c>
      <c r="E368" t="s">
        <v>65</v>
      </c>
      <c r="F368" t="s">
        <v>149</v>
      </c>
      <c r="G368" t="s">
        <v>970</v>
      </c>
      <c r="H368" t="s">
        <v>971</v>
      </c>
      <c r="I368" t="s">
        <v>157</v>
      </c>
      <c r="J368" t="s">
        <v>178</v>
      </c>
      <c r="K368" t="s">
        <v>202</v>
      </c>
      <c r="L368">
        <v>3000000</v>
      </c>
      <c r="M368" t="s">
        <v>218</v>
      </c>
      <c r="N368" t="s">
        <v>218</v>
      </c>
      <c r="O368" t="s">
        <v>97</v>
      </c>
      <c r="P368" t="s">
        <v>210</v>
      </c>
      <c r="Q368" s="2">
        <v>44027.291666666664</v>
      </c>
      <c r="R368" s="2" t="s">
        <v>640</v>
      </c>
      <c r="S368" t="s">
        <v>506</v>
      </c>
      <c r="T368" t="s">
        <v>506</v>
      </c>
    </row>
    <row r="369" spans="1:20" x14ac:dyDescent="0.25">
      <c r="A369" t="s">
        <v>969</v>
      </c>
      <c r="B369">
        <v>2589</v>
      </c>
      <c r="C369" t="s">
        <v>3</v>
      </c>
      <c r="D369" s="1">
        <v>44027.682928240742</v>
      </c>
      <c r="E369" t="s">
        <v>65</v>
      </c>
      <c r="F369" t="s">
        <v>149</v>
      </c>
      <c r="G369" t="s">
        <v>970</v>
      </c>
      <c r="H369" t="s">
        <v>248</v>
      </c>
      <c r="I369" t="s">
        <v>157</v>
      </c>
      <c r="J369" t="s">
        <v>178</v>
      </c>
      <c r="K369" t="s">
        <v>202</v>
      </c>
      <c r="L369">
        <v>1000000</v>
      </c>
      <c r="M369" t="s">
        <v>218</v>
      </c>
      <c r="N369" t="s">
        <v>218</v>
      </c>
      <c r="O369" t="s">
        <v>97</v>
      </c>
      <c r="P369" t="s">
        <v>210</v>
      </c>
      <c r="Q369" s="2">
        <v>44027.291666666664</v>
      </c>
      <c r="R369" s="2" t="s">
        <v>640</v>
      </c>
      <c r="S369" t="s">
        <v>506</v>
      </c>
      <c r="T369" t="s">
        <v>506</v>
      </c>
    </row>
    <row r="370" spans="1:20" x14ac:dyDescent="0.25">
      <c r="A370" t="s">
        <v>969</v>
      </c>
      <c r="B370">
        <v>2613</v>
      </c>
      <c r="C370" t="s">
        <v>3</v>
      </c>
      <c r="D370" s="1">
        <v>44027.688888888886</v>
      </c>
      <c r="E370" t="s">
        <v>65</v>
      </c>
      <c r="F370" t="s">
        <v>149</v>
      </c>
      <c r="G370" t="s">
        <v>970</v>
      </c>
      <c r="H370" t="s">
        <v>262</v>
      </c>
      <c r="I370" t="s">
        <v>157</v>
      </c>
      <c r="J370" t="s">
        <v>178</v>
      </c>
      <c r="K370" t="s">
        <v>202</v>
      </c>
      <c r="L370">
        <v>1000000</v>
      </c>
      <c r="M370" t="s">
        <v>218</v>
      </c>
      <c r="N370" t="s">
        <v>218</v>
      </c>
      <c r="O370" t="s">
        <v>97</v>
      </c>
      <c r="P370" t="s">
        <v>210</v>
      </c>
      <c r="Q370" s="2">
        <v>44027.291666666664</v>
      </c>
      <c r="R370" s="2" t="s">
        <v>640</v>
      </c>
      <c r="S370" t="s">
        <v>506</v>
      </c>
      <c r="T370" t="s">
        <v>506</v>
      </c>
    </row>
    <row r="371" spans="1:20" x14ac:dyDescent="0.25">
      <c r="A371" t="s">
        <v>199</v>
      </c>
      <c r="B371">
        <v>1941</v>
      </c>
      <c r="C371" t="s">
        <v>3</v>
      </c>
      <c r="D371" s="1">
        <v>44040.615902777776</v>
      </c>
      <c r="E371" t="s">
        <v>59</v>
      </c>
      <c r="F371" t="s">
        <v>150</v>
      </c>
      <c r="G371" t="s">
        <v>207</v>
      </c>
      <c r="H371" t="s">
        <v>306</v>
      </c>
      <c r="I371" t="s">
        <v>168</v>
      </c>
      <c r="J371" t="s">
        <v>175</v>
      </c>
      <c r="K371" t="s">
        <v>202</v>
      </c>
      <c r="L371">
        <v>8300000</v>
      </c>
      <c r="M371" t="s">
        <v>218</v>
      </c>
      <c r="N371" t="s">
        <v>218</v>
      </c>
      <c r="O371" t="s">
        <v>97</v>
      </c>
      <c r="P371" t="s">
        <v>230</v>
      </c>
      <c r="Q371" s="2">
        <v>39995.291666666664</v>
      </c>
      <c r="R371" s="2" t="s">
        <v>640</v>
      </c>
      <c r="S371" t="s">
        <v>972</v>
      </c>
      <c r="T371" t="s">
        <v>640</v>
      </c>
    </row>
    <row r="372" spans="1:20" x14ac:dyDescent="0.25">
      <c r="A372" t="s">
        <v>199</v>
      </c>
      <c r="B372">
        <v>1944</v>
      </c>
      <c r="C372" t="s">
        <v>3</v>
      </c>
      <c r="D372" s="1">
        <v>44040.6171412037</v>
      </c>
      <c r="E372" t="s">
        <v>59</v>
      </c>
      <c r="F372" t="s">
        <v>150</v>
      </c>
      <c r="G372" t="s">
        <v>207</v>
      </c>
      <c r="H372" t="s">
        <v>306</v>
      </c>
      <c r="I372" t="s">
        <v>168</v>
      </c>
      <c r="J372" t="s">
        <v>178</v>
      </c>
      <c r="K372" t="s">
        <v>202</v>
      </c>
      <c r="L372">
        <v>1400000000</v>
      </c>
      <c r="M372" t="s">
        <v>218</v>
      </c>
      <c r="N372" t="s">
        <v>218</v>
      </c>
      <c r="O372" t="s">
        <v>97</v>
      </c>
      <c r="P372" t="s">
        <v>230</v>
      </c>
      <c r="Q372" s="2">
        <v>37565.333333333336</v>
      </c>
      <c r="R372" s="2" t="s">
        <v>640</v>
      </c>
      <c r="S372" t="s">
        <v>553</v>
      </c>
      <c r="T372" t="s">
        <v>973</v>
      </c>
    </row>
    <row r="373" spans="1:20" x14ac:dyDescent="0.25">
      <c r="A373" t="s">
        <v>199</v>
      </c>
      <c r="B373">
        <v>1836</v>
      </c>
      <c r="C373" t="s">
        <v>3</v>
      </c>
      <c r="D373" s="1">
        <v>44550.813472222224</v>
      </c>
      <c r="E373" t="s">
        <v>59</v>
      </c>
      <c r="F373" t="s">
        <v>151</v>
      </c>
      <c r="G373" t="s">
        <v>207</v>
      </c>
      <c r="H373" t="s">
        <v>666</v>
      </c>
      <c r="I373" t="s">
        <v>153</v>
      </c>
      <c r="J373" t="s">
        <v>178</v>
      </c>
      <c r="K373">
        <v>0.02</v>
      </c>
      <c r="L373">
        <v>1000000</v>
      </c>
      <c r="M373" t="s">
        <v>218</v>
      </c>
      <c r="N373" t="s">
        <v>218</v>
      </c>
      <c r="O373" t="s">
        <v>97</v>
      </c>
      <c r="P373" t="s">
        <v>210</v>
      </c>
      <c r="Q373" s="2">
        <v>44021.291666666664</v>
      </c>
      <c r="R373" s="2" t="s">
        <v>640</v>
      </c>
      <c r="S373" t="s">
        <v>641</v>
      </c>
      <c r="T373" t="s">
        <v>667</v>
      </c>
    </row>
    <row r="374" spans="1:20" x14ac:dyDescent="0.25">
      <c r="A374" t="s">
        <v>199</v>
      </c>
      <c r="B374">
        <v>5506</v>
      </c>
      <c r="C374" t="s">
        <v>5</v>
      </c>
      <c r="D374" s="1">
        <v>44568.194212962961</v>
      </c>
      <c r="E374" t="s">
        <v>63</v>
      </c>
      <c r="F374" t="s">
        <v>149</v>
      </c>
      <c r="G374" t="s">
        <v>207</v>
      </c>
      <c r="H374" t="s">
        <v>279</v>
      </c>
      <c r="I374" t="s">
        <v>171</v>
      </c>
      <c r="J374" t="s">
        <v>176</v>
      </c>
      <c r="K374">
        <v>0.3</v>
      </c>
      <c r="L374">
        <v>800000000</v>
      </c>
      <c r="M374" t="s">
        <v>218</v>
      </c>
      <c r="N374" t="s">
        <v>218</v>
      </c>
      <c r="O374" t="s">
        <v>97</v>
      </c>
      <c r="P374" t="s">
        <v>210</v>
      </c>
      <c r="Q374" s="2">
        <v>44774</v>
      </c>
      <c r="R374" s="2"/>
    </row>
    <row r="375" spans="1:20" x14ac:dyDescent="0.25">
      <c r="A375" t="s">
        <v>199</v>
      </c>
      <c r="B375">
        <v>5500</v>
      </c>
      <c r="C375" t="s">
        <v>5</v>
      </c>
      <c r="D375" s="1">
        <v>44568.195856481485</v>
      </c>
      <c r="E375" t="s">
        <v>63</v>
      </c>
      <c r="F375" t="s">
        <v>149</v>
      </c>
      <c r="G375" t="s">
        <v>207</v>
      </c>
      <c r="H375" t="s">
        <v>279</v>
      </c>
      <c r="I375" t="s">
        <v>171</v>
      </c>
      <c r="J375" t="s">
        <v>178</v>
      </c>
      <c r="K375" t="s">
        <v>202</v>
      </c>
      <c r="L375">
        <v>500000000</v>
      </c>
      <c r="M375" t="s">
        <v>218</v>
      </c>
      <c r="N375" t="s">
        <v>218</v>
      </c>
      <c r="O375" t="s">
        <v>97</v>
      </c>
      <c r="P375" t="s">
        <v>210</v>
      </c>
      <c r="Q375" s="2">
        <v>44774</v>
      </c>
      <c r="R375" s="2"/>
    </row>
    <row r="376" spans="1:20" x14ac:dyDescent="0.25">
      <c r="A376" t="s">
        <v>199</v>
      </c>
      <c r="B376">
        <v>5515</v>
      </c>
      <c r="C376" t="s">
        <v>5</v>
      </c>
      <c r="D376" s="1">
        <v>44568.196851851855</v>
      </c>
      <c r="E376" t="s">
        <v>63</v>
      </c>
      <c r="F376" t="s">
        <v>149</v>
      </c>
      <c r="G376" t="s">
        <v>207</v>
      </c>
      <c r="H376" t="s">
        <v>279</v>
      </c>
      <c r="I376" t="s">
        <v>171</v>
      </c>
      <c r="J376" t="s">
        <v>178</v>
      </c>
      <c r="K376">
        <v>1</v>
      </c>
      <c r="L376">
        <v>200000000</v>
      </c>
      <c r="M376" t="s">
        <v>218</v>
      </c>
      <c r="N376" t="s">
        <v>218</v>
      </c>
      <c r="O376" t="s">
        <v>97</v>
      </c>
      <c r="P376" t="s">
        <v>210</v>
      </c>
      <c r="Q376" s="2">
        <v>44774</v>
      </c>
      <c r="R376" s="2"/>
    </row>
    <row r="377" spans="1:20" x14ac:dyDescent="0.25">
      <c r="A377" t="s">
        <v>199</v>
      </c>
      <c r="B377">
        <v>5302</v>
      </c>
      <c r="C377" t="s">
        <v>3</v>
      </c>
      <c r="D377" s="1">
        <v>44572.8984375</v>
      </c>
      <c r="E377" t="s">
        <v>46</v>
      </c>
      <c r="F377" t="s">
        <v>149</v>
      </c>
      <c r="G377" t="s">
        <v>207</v>
      </c>
      <c r="H377" t="s">
        <v>279</v>
      </c>
      <c r="I377" t="s">
        <v>171</v>
      </c>
      <c r="J377" t="s">
        <v>178</v>
      </c>
      <c r="K377" t="s">
        <v>202</v>
      </c>
      <c r="L377">
        <v>2500000</v>
      </c>
      <c r="M377" t="s">
        <v>218</v>
      </c>
      <c r="N377" t="s">
        <v>218</v>
      </c>
      <c r="O377" t="s">
        <v>97</v>
      </c>
      <c r="P377" t="s">
        <v>210</v>
      </c>
      <c r="Q377" s="2">
        <v>44572.916666666664</v>
      </c>
      <c r="R377" s="2" t="s">
        <v>640</v>
      </c>
      <c r="S377" t="s">
        <v>974</v>
      </c>
      <c r="T377" t="s">
        <v>506</v>
      </c>
    </row>
    <row r="378" spans="1:20" x14ac:dyDescent="0.25">
      <c r="A378" t="s">
        <v>199</v>
      </c>
      <c r="B378">
        <v>3309</v>
      </c>
      <c r="C378" t="s">
        <v>3</v>
      </c>
      <c r="D378" s="1">
        <v>44580.768333333333</v>
      </c>
      <c r="E378" t="s">
        <v>43</v>
      </c>
      <c r="F378" t="s">
        <v>151</v>
      </c>
      <c r="G378" t="s">
        <v>207</v>
      </c>
      <c r="H378" t="s">
        <v>645</v>
      </c>
      <c r="I378" t="s">
        <v>161</v>
      </c>
      <c r="J378" t="s">
        <v>178</v>
      </c>
      <c r="K378">
        <v>0.25</v>
      </c>
      <c r="L378">
        <v>5503000</v>
      </c>
      <c r="M378" t="s">
        <v>218</v>
      </c>
      <c r="N378" t="s">
        <v>218</v>
      </c>
      <c r="O378" t="s">
        <v>97</v>
      </c>
      <c r="P378" t="s">
        <v>230</v>
      </c>
      <c r="Q378" s="2">
        <v>44046.291666666664</v>
      </c>
      <c r="R378" s="2" t="s">
        <v>640</v>
      </c>
      <c r="S378" t="s">
        <v>506</v>
      </c>
      <c r="T378" t="s">
        <v>506</v>
      </c>
    </row>
    <row r="379" spans="1:20" x14ac:dyDescent="0.25">
      <c r="A379" t="s">
        <v>199</v>
      </c>
      <c r="B379">
        <v>8681</v>
      </c>
      <c r="C379" t="s">
        <v>3</v>
      </c>
      <c r="D379" s="1">
        <v>44589.945219907408</v>
      </c>
      <c r="E379" t="s">
        <v>36</v>
      </c>
      <c r="F379" t="s">
        <v>150</v>
      </c>
      <c r="G379" t="s">
        <v>200</v>
      </c>
      <c r="H379" t="s">
        <v>319</v>
      </c>
      <c r="I379" t="s">
        <v>173</v>
      </c>
      <c r="J379" t="s">
        <v>175</v>
      </c>
      <c r="K379" t="s">
        <v>202</v>
      </c>
      <c r="L379">
        <v>72000000</v>
      </c>
      <c r="M379" t="s">
        <v>218</v>
      </c>
      <c r="N379" t="s">
        <v>218</v>
      </c>
      <c r="O379" t="s">
        <v>97</v>
      </c>
      <c r="P379" t="s">
        <v>210</v>
      </c>
      <c r="Q379" s="2">
        <v>44589.333333333336</v>
      </c>
      <c r="R379" s="2" t="s">
        <v>640</v>
      </c>
      <c r="S379" t="s">
        <v>462</v>
      </c>
      <c r="T379">
        <v>44743</v>
      </c>
    </row>
    <row r="380" spans="1:20" x14ac:dyDescent="0.25">
      <c r="A380" t="s">
        <v>199</v>
      </c>
      <c r="B380">
        <v>8711</v>
      </c>
      <c r="C380" t="s">
        <v>3</v>
      </c>
      <c r="D380" s="1">
        <v>44589.965439814812</v>
      </c>
      <c r="E380" t="s">
        <v>36</v>
      </c>
      <c r="F380" t="s">
        <v>149</v>
      </c>
      <c r="G380" t="s">
        <v>200</v>
      </c>
      <c r="H380" t="s">
        <v>319</v>
      </c>
      <c r="I380" t="s">
        <v>171</v>
      </c>
      <c r="J380" t="s">
        <v>175</v>
      </c>
      <c r="K380">
        <v>1.25</v>
      </c>
      <c r="L380">
        <v>317428488</v>
      </c>
      <c r="M380" t="s">
        <v>218</v>
      </c>
      <c r="N380" t="s">
        <v>218</v>
      </c>
      <c r="O380" t="s">
        <v>97</v>
      </c>
      <c r="P380" t="s">
        <v>210</v>
      </c>
      <c r="Q380" s="2">
        <v>44589.333333333336</v>
      </c>
      <c r="R380" s="2" t="s">
        <v>640</v>
      </c>
      <c r="S380" t="s">
        <v>975</v>
      </c>
      <c r="T380">
        <v>44925</v>
      </c>
    </row>
    <row r="381" spans="1:20" x14ac:dyDescent="0.25">
      <c r="A381" t="s">
        <v>199</v>
      </c>
      <c r="B381">
        <v>6040</v>
      </c>
      <c r="C381" t="s">
        <v>5</v>
      </c>
      <c r="D381" s="1">
        <v>44608.951689814814</v>
      </c>
      <c r="E381" t="s">
        <v>32</v>
      </c>
      <c r="F381" t="s">
        <v>149</v>
      </c>
      <c r="G381" t="s">
        <v>207</v>
      </c>
      <c r="H381" t="s">
        <v>248</v>
      </c>
      <c r="I381" t="s">
        <v>169</v>
      </c>
      <c r="J381" t="s">
        <v>178</v>
      </c>
      <c r="K381" t="s">
        <v>202</v>
      </c>
      <c r="L381">
        <v>2576000</v>
      </c>
      <c r="M381" t="s">
        <v>218</v>
      </c>
      <c r="N381" t="s">
        <v>218</v>
      </c>
      <c r="O381" t="s">
        <v>97</v>
      </c>
      <c r="P381" t="s">
        <v>210</v>
      </c>
      <c r="Q381" s="2" t="s">
        <v>932</v>
      </c>
      <c r="R381" s="2"/>
      <c r="S381" t="s">
        <v>254</v>
      </c>
      <c r="T381" t="s">
        <v>926</v>
      </c>
    </row>
    <row r="382" spans="1:20" x14ac:dyDescent="0.25">
      <c r="A382" t="s">
        <v>199</v>
      </c>
      <c r="B382">
        <v>9188</v>
      </c>
      <c r="C382" t="s">
        <v>4</v>
      </c>
      <c r="D382" s="1">
        <v>44616.026134259257</v>
      </c>
      <c r="E382" t="s">
        <v>15</v>
      </c>
      <c r="F382" t="s">
        <v>149</v>
      </c>
      <c r="G382" t="s">
        <v>207</v>
      </c>
      <c r="H382" t="s">
        <v>976</v>
      </c>
      <c r="I382" t="s">
        <v>157</v>
      </c>
      <c r="J382" t="s">
        <v>178</v>
      </c>
      <c r="K382" t="s">
        <v>202</v>
      </c>
      <c r="L382">
        <v>200000</v>
      </c>
      <c r="M382" t="s">
        <v>218</v>
      </c>
      <c r="N382" t="s">
        <v>218</v>
      </c>
      <c r="O382" t="s">
        <v>97</v>
      </c>
      <c r="P382" t="s">
        <v>210</v>
      </c>
      <c r="Q382" s="2">
        <v>44614.333333333336</v>
      </c>
      <c r="R382" s="2">
        <v>44635.708333333336</v>
      </c>
      <c r="S382" t="s">
        <v>878</v>
      </c>
      <c r="T382">
        <v>44686</v>
      </c>
    </row>
    <row r="383" spans="1:20" x14ac:dyDescent="0.25">
      <c r="A383" t="s">
        <v>199</v>
      </c>
      <c r="B383">
        <v>6925</v>
      </c>
      <c r="C383" t="s">
        <v>4</v>
      </c>
      <c r="D383" s="1">
        <v>44620.9922337963</v>
      </c>
      <c r="E383" t="s">
        <v>17</v>
      </c>
      <c r="F383" t="s">
        <v>149</v>
      </c>
      <c r="G383" t="s">
        <v>207</v>
      </c>
      <c r="H383" t="s">
        <v>246</v>
      </c>
      <c r="I383" t="s">
        <v>169</v>
      </c>
      <c r="J383" t="s">
        <v>178</v>
      </c>
      <c r="K383">
        <v>0.1</v>
      </c>
      <c r="L383">
        <v>14000000</v>
      </c>
      <c r="M383" t="s">
        <v>218</v>
      </c>
      <c r="N383" t="s">
        <v>218</v>
      </c>
      <c r="O383" t="s">
        <v>97</v>
      </c>
      <c r="P383" t="s">
        <v>210</v>
      </c>
      <c r="Q383" s="2">
        <v>44454.291666666664</v>
      </c>
      <c r="R383" s="2">
        <v>44545.708333333336</v>
      </c>
      <c r="S383" t="s">
        <v>247</v>
      </c>
      <c r="T383">
        <v>44603</v>
      </c>
    </row>
    <row r="384" spans="1:20" x14ac:dyDescent="0.25">
      <c r="A384" t="s">
        <v>199</v>
      </c>
      <c r="B384">
        <v>8924</v>
      </c>
      <c r="C384" t="s">
        <v>3</v>
      </c>
      <c r="D384" s="1">
        <v>44638.721446759257</v>
      </c>
      <c r="E384" t="s">
        <v>39</v>
      </c>
      <c r="F384" t="s">
        <v>150</v>
      </c>
      <c r="G384" t="s">
        <v>207</v>
      </c>
      <c r="H384" t="s">
        <v>214</v>
      </c>
      <c r="I384" t="s">
        <v>171</v>
      </c>
      <c r="J384" t="s">
        <v>178</v>
      </c>
      <c r="K384" t="s">
        <v>202</v>
      </c>
      <c r="L384">
        <v>7037000</v>
      </c>
      <c r="M384" t="s">
        <v>890</v>
      </c>
      <c r="N384" t="s">
        <v>218</v>
      </c>
      <c r="O384" t="s">
        <v>97</v>
      </c>
      <c r="P384" t="s">
        <v>210</v>
      </c>
      <c r="Q384" s="2">
        <v>44599.333333333336</v>
      </c>
      <c r="R384" s="2">
        <v>44958.5</v>
      </c>
      <c r="S384" t="s">
        <v>955</v>
      </c>
      <c r="T384" t="s">
        <v>977</v>
      </c>
    </row>
    <row r="385" spans="1:20" x14ac:dyDescent="0.25">
      <c r="A385" t="s">
        <v>199</v>
      </c>
      <c r="B385">
        <v>8918</v>
      </c>
      <c r="C385" t="s">
        <v>3</v>
      </c>
      <c r="D385" s="1">
        <v>44638.722685185188</v>
      </c>
      <c r="E385" t="s">
        <v>39</v>
      </c>
      <c r="F385" t="s">
        <v>149</v>
      </c>
      <c r="G385" t="s">
        <v>207</v>
      </c>
      <c r="H385" t="s">
        <v>214</v>
      </c>
      <c r="I385" t="s">
        <v>171</v>
      </c>
      <c r="J385" t="s">
        <v>178</v>
      </c>
      <c r="K385" t="s">
        <v>202</v>
      </c>
      <c r="L385">
        <v>1500000</v>
      </c>
      <c r="M385" t="s">
        <v>209</v>
      </c>
      <c r="N385" t="s">
        <v>218</v>
      </c>
      <c r="O385" t="s">
        <v>97</v>
      </c>
      <c r="P385" t="s">
        <v>210</v>
      </c>
      <c r="Q385" s="2">
        <v>44599.333333333336</v>
      </c>
      <c r="R385" s="2">
        <v>44958.5</v>
      </c>
      <c r="S385" t="s">
        <v>216</v>
      </c>
      <c r="T385" t="s">
        <v>358</v>
      </c>
    </row>
    <row r="386" spans="1:20" x14ac:dyDescent="0.25">
      <c r="A386" t="s">
        <v>199</v>
      </c>
      <c r="B386">
        <v>7982</v>
      </c>
      <c r="C386" t="s">
        <v>3</v>
      </c>
      <c r="D386" s="1">
        <v>44638.723182870373</v>
      </c>
      <c r="E386" t="s">
        <v>39</v>
      </c>
      <c r="F386" t="s">
        <v>149</v>
      </c>
      <c r="G386" t="s">
        <v>207</v>
      </c>
      <c r="H386" t="s">
        <v>504</v>
      </c>
      <c r="I386" t="s">
        <v>171</v>
      </c>
      <c r="J386" t="s">
        <v>178</v>
      </c>
      <c r="K386" t="s">
        <v>202</v>
      </c>
      <c r="L386">
        <v>11500000</v>
      </c>
      <c r="M386" t="s">
        <v>505</v>
      </c>
      <c r="N386" t="s">
        <v>218</v>
      </c>
      <c r="O386" t="s">
        <v>97</v>
      </c>
      <c r="P386" t="s">
        <v>210</v>
      </c>
      <c r="Q386" s="2">
        <v>44562.333333333336</v>
      </c>
      <c r="R386" s="2">
        <v>44926</v>
      </c>
      <c r="S386" t="s">
        <v>506</v>
      </c>
      <c r="T386" t="s">
        <v>507</v>
      </c>
    </row>
    <row r="387" spans="1:20" x14ac:dyDescent="0.25">
      <c r="A387" t="s">
        <v>199</v>
      </c>
      <c r="B387">
        <v>9746</v>
      </c>
      <c r="C387" t="s">
        <v>3</v>
      </c>
      <c r="D387" s="1">
        <v>44642.886828703704</v>
      </c>
      <c r="E387" t="s">
        <v>17</v>
      </c>
      <c r="F387" t="s">
        <v>149</v>
      </c>
      <c r="G387" t="s">
        <v>207</v>
      </c>
      <c r="H387" t="s">
        <v>246</v>
      </c>
      <c r="I387" t="s">
        <v>157</v>
      </c>
      <c r="J387" t="s">
        <v>176</v>
      </c>
      <c r="K387">
        <v>0.2</v>
      </c>
      <c r="L387">
        <v>20000000</v>
      </c>
      <c r="M387" t="s">
        <v>218</v>
      </c>
      <c r="N387" t="s">
        <v>218</v>
      </c>
      <c r="O387" t="s">
        <v>97</v>
      </c>
      <c r="P387" t="s">
        <v>210</v>
      </c>
      <c r="Q387" s="2">
        <v>44642.291666666664</v>
      </c>
      <c r="R387" s="2" t="s">
        <v>640</v>
      </c>
      <c r="S387" t="s">
        <v>978</v>
      </c>
      <c r="T387" t="s">
        <v>979</v>
      </c>
    </row>
    <row r="388" spans="1:20" x14ac:dyDescent="0.25">
      <c r="A388" t="s">
        <v>199</v>
      </c>
      <c r="B388">
        <v>5527</v>
      </c>
      <c r="C388" t="s">
        <v>3</v>
      </c>
      <c r="D388" s="1">
        <v>44643.213229166664</v>
      </c>
      <c r="E388" t="s">
        <v>63</v>
      </c>
      <c r="F388" t="s">
        <v>149</v>
      </c>
      <c r="G388" t="s">
        <v>207</v>
      </c>
      <c r="H388" t="s">
        <v>279</v>
      </c>
      <c r="I388" t="s">
        <v>169</v>
      </c>
      <c r="J388" t="s">
        <v>176</v>
      </c>
      <c r="K388" t="s">
        <v>202</v>
      </c>
      <c r="L388">
        <v>400000000</v>
      </c>
      <c r="M388" t="s">
        <v>218</v>
      </c>
      <c r="N388" t="s">
        <v>218</v>
      </c>
      <c r="O388" t="s">
        <v>97</v>
      </c>
      <c r="P388" t="s">
        <v>210</v>
      </c>
      <c r="Q388" s="2">
        <v>44638.291666666664</v>
      </c>
      <c r="R388" s="2" t="s">
        <v>640</v>
      </c>
      <c r="S388" t="s">
        <v>980</v>
      </c>
      <c r="T388">
        <v>44855</v>
      </c>
    </row>
    <row r="389" spans="1:20" x14ac:dyDescent="0.25">
      <c r="A389" t="s">
        <v>199</v>
      </c>
      <c r="B389">
        <v>9758</v>
      </c>
      <c r="C389" t="s">
        <v>3</v>
      </c>
      <c r="D389" s="1">
        <v>44645.657164351855</v>
      </c>
      <c r="E389" t="s">
        <v>66</v>
      </c>
      <c r="F389" t="s">
        <v>149</v>
      </c>
      <c r="G389" t="s">
        <v>207</v>
      </c>
      <c r="H389" t="s">
        <v>361</v>
      </c>
      <c r="I389" t="s">
        <v>157</v>
      </c>
      <c r="J389" t="s">
        <v>178</v>
      </c>
      <c r="K389" t="s">
        <v>202</v>
      </c>
      <c r="L389">
        <v>90000000</v>
      </c>
      <c r="M389" t="s">
        <v>218</v>
      </c>
      <c r="N389" t="s">
        <v>218</v>
      </c>
      <c r="O389" t="s">
        <v>97</v>
      </c>
      <c r="P389" t="s">
        <v>210</v>
      </c>
      <c r="Q389" s="2">
        <v>44644.291666666664</v>
      </c>
      <c r="R389" s="2" t="s">
        <v>640</v>
      </c>
      <c r="S389" t="s">
        <v>537</v>
      </c>
      <c r="T389" t="s">
        <v>981</v>
      </c>
    </row>
    <row r="390" spans="1:20" x14ac:dyDescent="0.25">
      <c r="A390" t="s">
        <v>199</v>
      </c>
      <c r="B390">
        <v>9806</v>
      </c>
      <c r="C390" t="s">
        <v>4</v>
      </c>
      <c r="D390" s="1">
        <v>44650.9534375</v>
      </c>
      <c r="E390" t="s">
        <v>36</v>
      </c>
      <c r="F390" t="s">
        <v>150</v>
      </c>
      <c r="G390" t="s">
        <v>207</v>
      </c>
      <c r="H390" t="s">
        <v>319</v>
      </c>
      <c r="I390" t="s">
        <v>162</v>
      </c>
      <c r="J390" t="s">
        <v>178</v>
      </c>
      <c r="K390" t="s">
        <v>202</v>
      </c>
      <c r="L390">
        <v>650000000</v>
      </c>
      <c r="M390" t="s">
        <v>218</v>
      </c>
      <c r="N390" t="s">
        <v>218</v>
      </c>
      <c r="O390" t="s">
        <v>97</v>
      </c>
      <c r="P390" t="s">
        <v>204</v>
      </c>
      <c r="Q390" s="2">
        <v>44650.291666666664</v>
      </c>
      <c r="R390" s="2">
        <v>44740</v>
      </c>
      <c r="S390" t="s">
        <v>982</v>
      </c>
      <c r="T390">
        <v>44866</v>
      </c>
    </row>
    <row r="391" spans="1:20" x14ac:dyDescent="0.25">
      <c r="A391" t="s">
        <v>199</v>
      </c>
      <c r="B391">
        <v>9812</v>
      </c>
      <c r="C391" t="s">
        <v>4</v>
      </c>
      <c r="D391" s="1">
        <v>44651.032314814816</v>
      </c>
      <c r="E391" t="s">
        <v>17</v>
      </c>
      <c r="F391" t="s">
        <v>149</v>
      </c>
      <c r="G391" t="s">
        <v>207</v>
      </c>
      <c r="H391" t="s">
        <v>246</v>
      </c>
      <c r="I391" t="s">
        <v>153</v>
      </c>
      <c r="J391" t="s">
        <v>178</v>
      </c>
      <c r="K391">
        <v>0.1</v>
      </c>
      <c r="L391">
        <v>60000000</v>
      </c>
      <c r="M391" t="s">
        <v>218</v>
      </c>
      <c r="N391" t="s">
        <v>218</v>
      </c>
      <c r="O391" t="s">
        <v>97</v>
      </c>
      <c r="P391" t="s">
        <v>210</v>
      </c>
      <c r="Q391" s="2">
        <v>44650.291666666664</v>
      </c>
      <c r="R391" s="2">
        <v>44725.999305555553</v>
      </c>
      <c r="S391" t="s">
        <v>247</v>
      </c>
      <c r="T391">
        <v>44743</v>
      </c>
    </row>
    <row r="392" spans="1:20" x14ac:dyDescent="0.25">
      <c r="A392" t="s">
        <v>199</v>
      </c>
      <c r="B392">
        <v>9821</v>
      </c>
      <c r="C392" t="s">
        <v>4</v>
      </c>
      <c r="D392" s="1">
        <v>44655.653437499997</v>
      </c>
      <c r="E392" t="s">
        <v>51</v>
      </c>
      <c r="F392" t="s">
        <v>149</v>
      </c>
      <c r="G392" t="s">
        <v>207</v>
      </c>
      <c r="H392" t="s">
        <v>983</v>
      </c>
      <c r="I392" t="s">
        <v>160</v>
      </c>
      <c r="J392" t="s">
        <v>175</v>
      </c>
      <c r="K392">
        <v>0.25</v>
      </c>
      <c r="L392">
        <v>942523</v>
      </c>
      <c r="M392" t="s">
        <v>218</v>
      </c>
      <c r="N392" t="s">
        <v>218</v>
      </c>
      <c r="O392" t="s">
        <v>97</v>
      </c>
      <c r="P392" t="s">
        <v>210</v>
      </c>
      <c r="Q392" s="2">
        <v>44652.625</v>
      </c>
      <c r="R392" s="2">
        <v>44715.999305555553</v>
      </c>
      <c r="S392" t="s">
        <v>329</v>
      </c>
      <c r="T392" t="s">
        <v>984</v>
      </c>
    </row>
    <row r="393" spans="1:20" x14ac:dyDescent="0.25">
      <c r="A393" t="s">
        <v>199</v>
      </c>
      <c r="B393">
        <v>9842</v>
      </c>
      <c r="C393" t="s">
        <v>4</v>
      </c>
      <c r="D393" s="1">
        <v>44656.940972222219</v>
      </c>
      <c r="E393" t="s">
        <v>36</v>
      </c>
      <c r="F393" t="s">
        <v>151</v>
      </c>
      <c r="G393" t="s">
        <v>207</v>
      </c>
      <c r="H393" t="s">
        <v>319</v>
      </c>
      <c r="I393" t="s">
        <v>157</v>
      </c>
      <c r="J393" t="s">
        <v>175</v>
      </c>
      <c r="K393" t="s">
        <v>202</v>
      </c>
      <c r="L393">
        <v>285000000</v>
      </c>
      <c r="M393" t="s">
        <v>218</v>
      </c>
      <c r="N393" t="s">
        <v>218</v>
      </c>
      <c r="O393" t="s">
        <v>97</v>
      </c>
      <c r="P393" t="s">
        <v>204</v>
      </c>
      <c r="Q393" s="2">
        <v>44656.291666666664</v>
      </c>
      <c r="R393" s="2">
        <v>44760</v>
      </c>
      <c r="S393" t="s">
        <v>238</v>
      </c>
      <c r="T393" t="s">
        <v>985</v>
      </c>
    </row>
    <row r="394" spans="1:20" x14ac:dyDescent="0.25">
      <c r="A394" t="s">
        <v>199</v>
      </c>
      <c r="B394">
        <v>10004</v>
      </c>
      <c r="C394" t="s">
        <v>4</v>
      </c>
      <c r="D394" s="1">
        <v>44665.979259259257</v>
      </c>
      <c r="E394" t="s">
        <v>17</v>
      </c>
      <c r="F394" t="s">
        <v>149</v>
      </c>
      <c r="G394" t="s">
        <v>207</v>
      </c>
      <c r="H394" t="s">
        <v>246</v>
      </c>
      <c r="I394" t="s">
        <v>153</v>
      </c>
      <c r="J394" t="s">
        <v>178</v>
      </c>
      <c r="K394">
        <v>0.5</v>
      </c>
      <c r="L394">
        <v>40834000</v>
      </c>
      <c r="M394" t="s">
        <v>218</v>
      </c>
      <c r="N394" t="s">
        <v>218</v>
      </c>
      <c r="O394" t="s">
        <v>97</v>
      </c>
      <c r="P394" t="s">
        <v>210</v>
      </c>
      <c r="Q394" s="2">
        <v>44665.291666666664</v>
      </c>
      <c r="R394" s="2">
        <v>44770.999305555553</v>
      </c>
      <c r="S394" t="s">
        <v>247</v>
      </c>
      <c r="T394">
        <v>44809</v>
      </c>
    </row>
    <row r="395" spans="1:20" x14ac:dyDescent="0.25">
      <c r="A395" t="s">
        <v>199</v>
      </c>
      <c r="B395">
        <v>2007</v>
      </c>
      <c r="C395" t="s">
        <v>3</v>
      </c>
      <c r="D395" s="1">
        <v>44683.933715277781</v>
      </c>
      <c r="E395" t="s">
        <v>53</v>
      </c>
      <c r="F395" t="s">
        <v>151</v>
      </c>
      <c r="G395" t="s">
        <v>207</v>
      </c>
      <c r="H395" t="s">
        <v>645</v>
      </c>
      <c r="I395" t="s">
        <v>171</v>
      </c>
      <c r="J395" t="s">
        <v>177</v>
      </c>
      <c r="K395" t="s">
        <v>202</v>
      </c>
      <c r="L395">
        <v>100000000</v>
      </c>
      <c r="M395" t="s">
        <v>218</v>
      </c>
      <c r="N395" t="s">
        <v>218</v>
      </c>
      <c r="O395" t="s">
        <v>97</v>
      </c>
      <c r="P395" t="s">
        <v>210</v>
      </c>
      <c r="Q395" s="2">
        <v>44025.291666666664</v>
      </c>
      <c r="R395" s="2" t="s">
        <v>640</v>
      </c>
      <c r="S395" t="s">
        <v>506</v>
      </c>
      <c r="T395" t="s">
        <v>506</v>
      </c>
    </row>
    <row r="396" spans="1:20" x14ac:dyDescent="0.25">
      <c r="A396" t="s">
        <v>199</v>
      </c>
      <c r="B396">
        <v>10238</v>
      </c>
      <c r="C396" t="s">
        <v>4</v>
      </c>
      <c r="D396" s="1">
        <v>44684.987395833334</v>
      </c>
      <c r="E396" t="s">
        <v>25</v>
      </c>
      <c r="F396" t="s">
        <v>149</v>
      </c>
      <c r="G396" t="s">
        <v>207</v>
      </c>
      <c r="H396" t="s">
        <v>986</v>
      </c>
      <c r="I396" t="s">
        <v>169</v>
      </c>
      <c r="J396" t="s">
        <v>177</v>
      </c>
      <c r="K396" t="s">
        <v>202</v>
      </c>
      <c r="L396">
        <v>330000</v>
      </c>
      <c r="M396" t="s">
        <v>218</v>
      </c>
      <c r="N396" t="s">
        <v>218</v>
      </c>
      <c r="O396" t="s">
        <v>97</v>
      </c>
      <c r="P396" t="s">
        <v>210</v>
      </c>
      <c r="Q396" s="2">
        <v>44684.291666666664</v>
      </c>
      <c r="R396" s="2">
        <v>44778.708333333336</v>
      </c>
      <c r="S396" t="s">
        <v>359</v>
      </c>
      <c r="T396" t="s">
        <v>359</v>
      </c>
    </row>
    <row r="397" spans="1:20" x14ac:dyDescent="0.25">
      <c r="A397" t="s">
        <v>199</v>
      </c>
      <c r="B397">
        <v>10259</v>
      </c>
      <c r="C397" t="s">
        <v>4</v>
      </c>
      <c r="D397" s="1">
        <v>44686.948564814818</v>
      </c>
      <c r="E397" t="s">
        <v>15</v>
      </c>
      <c r="F397" t="s">
        <v>149</v>
      </c>
      <c r="G397" t="s">
        <v>207</v>
      </c>
      <c r="H397" t="s">
        <v>987</v>
      </c>
      <c r="I397" t="s">
        <v>162</v>
      </c>
      <c r="J397" t="s">
        <v>178</v>
      </c>
      <c r="K397" t="s">
        <v>202</v>
      </c>
      <c r="L397">
        <v>25500000</v>
      </c>
      <c r="M397" t="s">
        <v>218</v>
      </c>
      <c r="N397" t="s">
        <v>218</v>
      </c>
      <c r="O397" t="s">
        <v>97</v>
      </c>
      <c r="P397" t="s">
        <v>204</v>
      </c>
      <c r="Q397" s="2">
        <v>44690.291666666664</v>
      </c>
      <c r="R397" s="2">
        <v>44748.708333333336</v>
      </c>
      <c r="S397" t="s">
        <v>254</v>
      </c>
      <c r="T397">
        <v>44805</v>
      </c>
    </row>
    <row r="398" spans="1:20" x14ac:dyDescent="0.25">
      <c r="A398" t="s">
        <v>199</v>
      </c>
      <c r="B398">
        <v>10262</v>
      </c>
      <c r="C398" t="s">
        <v>4</v>
      </c>
      <c r="D398" s="1">
        <v>44688.003784722219</v>
      </c>
      <c r="E398" t="s">
        <v>54</v>
      </c>
      <c r="F398" t="s">
        <v>149</v>
      </c>
      <c r="G398" t="s">
        <v>200</v>
      </c>
      <c r="H398" t="s">
        <v>248</v>
      </c>
      <c r="I398" t="s">
        <v>157</v>
      </c>
      <c r="J398" t="s">
        <v>178</v>
      </c>
      <c r="K398" t="s">
        <v>202</v>
      </c>
      <c r="L398">
        <v>9500000</v>
      </c>
      <c r="M398" t="s">
        <v>218</v>
      </c>
      <c r="N398" t="s">
        <v>218</v>
      </c>
      <c r="O398" t="s">
        <v>97</v>
      </c>
      <c r="P398" t="s">
        <v>210</v>
      </c>
      <c r="Q398" s="2">
        <v>44687.291666666664</v>
      </c>
      <c r="R398" s="2">
        <v>44725</v>
      </c>
      <c r="S398" t="s">
        <v>236</v>
      </c>
      <c r="T398">
        <v>44903</v>
      </c>
    </row>
    <row r="399" spans="1:20" x14ac:dyDescent="0.25">
      <c r="A399" t="s">
        <v>199</v>
      </c>
      <c r="B399">
        <v>10274</v>
      </c>
      <c r="C399" t="s">
        <v>3</v>
      </c>
      <c r="D399" s="1">
        <v>44691.656805555554</v>
      </c>
      <c r="E399" t="s">
        <v>65</v>
      </c>
      <c r="F399" t="s">
        <v>149</v>
      </c>
      <c r="G399" t="s">
        <v>200</v>
      </c>
      <c r="H399" t="s">
        <v>248</v>
      </c>
      <c r="I399" t="s">
        <v>169</v>
      </c>
      <c r="J399" t="s">
        <v>178</v>
      </c>
      <c r="K399" t="s">
        <v>202</v>
      </c>
      <c r="L399">
        <v>2000000</v>
      </c>
      <c r="M399" t="s">
        <v>218</v>
      </c>
      <c r="N399" t="s">
        <v>218</v>
      </c>
      <c r="O399" t="s">
        <v>97</v>
      </c>
      <c r="P399" t="s">
        <v>204</v>
      </c>
      <c r="Q399" s="2">
        <v>44691.291666666664</v>
      </c>
      <c r="R399" s="2" t="s">
        <v>640</v>
      </c>
      <c r="S399" t="s">
        <v>988</v>
      </c>
      <c r="T399" t="s">
        <v>506</v>
      </c>
    </row>
    <row r="400" spans="1:20" x14ac:dyDescent="0.25">
      <c r="A400" t="s">
        <v>199</v>
      </c>
      <c r="B400">
        <v>8780</v>
      </c>
      <c r="C400" t="s">
        <v>3</v>
      </c>
      <c r="D400" s="1">
        <v>44691.720590277779</v>
      </c>
      <c r="E400" t="s">
        <v>57</v>
      </c>
      <c r="F400" t="s">
        <v>149</v>
      </c>
      <c r="G400" t="s">
        <v>207</v>
      </c>
      <c r="H400" t="s">
        <v>679</v>
      </c>
      <c r="I400" t="s">
        <v>169</v>
      </c>
      <c r="J400" t="s">
        <v>178</v>
      </c>
      <c r="K400" t="s">
        <v>202</v>
      </c>
      <c r="L400">
        <v>6000000</v>
      </c>
      <c r="M400" t="s">
        <v>218</v>
      </c>
      <c r="N400" t="s">
        <v>218</v>
      </c>
      <c r="O400" t="s">
        <v>97</v>
      </c>
      <c r="P400" t="s">
        <v>210</v>
      </c>
      <c r="Q400" s="2">
        <v>44691.291666666664</v>
      </c>
      <c r="R400" s="2" t="s">
        <v>640</v>
      </c>
      <c r="S400">
        <v>2024</v>
      </c>
      <c r="T400">
        <v>2022</v>
      </c>
    </row>
    <row r="401" spans="1:20" x14ac:dyDescent="0.25">
      <c r="A401" t="s">
        <v>199</v>
      </c>
      <c r="B401">
        <v>10289</v>
      </c>
      <c r="C401" t="s">
        <v>3</v>
      </c>
      <c r="D401" s="1">
        <v>44691.853275462963</v>
      </c>
      <c r="E401" t="s">
        <v>65</v>
      </c>
      <c r="F401" t="s">
        <v>149</v>
      </c>
      <c r="G401" t="s">
        <v>200</v>
      </c>
      <c r="H401" t="s">
        <v>248</v>
      </c>
      <c r="I401" t="s">
        <v>169</v>
      </c>
      <c r="J401" t="s">
        <v>178</v>
      </c>
      <c r="K401" t="s">
        <v>202</v>
      </c>
      <c r="L401">
        <v>1300000</v>
      </c>
      <c r="M401" t="s">
        <v>218</v>
      </c>
      <c r="N401" t="s">
        <v>218</v>
      </c>
      <c r="O401" t="s">
        <v>97</v>
      </c>
      <c r="P401" t="s">
        <v>204</v>
      </c>
      <c r="Q401" s="2">
        <v>44691.291666666664</v>
      </c>
      <c r="R401" s="2" t="s">
        <v>640</v>
      </c>
      <c r="S401" t="s">
        <v>988</v>
      </c>
      <c r="T401" t="s">
        <v>506</v>
      </c>
    </row>
    <row r="402" spans="1:20" x14ac:dyDescent="0.25">
      <c r="A402" t="s">
        <v>199</v>
      </c>
      <c r="B402">
        <v>10295</v>
      </c>
      <c r="C402" t="s">
        <v>3</v>
      </c>
      <c r="D402" s="1">
        <v>44691.868750000001</v>
      </c>
      <c r="E402" t="s">
        <v>65</v>
      </c>
      <c r="F402" t="s">
        <v>149</v>
      </c>
      <c r="G402" t="s">
        <v>200</v>
      </c>
      <c r="H402" t="s">
        <v>248</v>
      </c>
      <c r="I402" t="s">
        <v>169</v>
      </c>
      <c r="J402" t="s">
        <v>178</v>
      </c>
      <c r="K402" t="s">
        <v>202</v>
      </c>
      <c r="L402">
        <v>15000000</v>
      </c>
      <c r="M402" t="s">
        <v>218</v>
      </c>
      <c r="N402" t="s">
        <v>218</v>
      </c>
      <c r="O402" t="s">
        <v>97</v>
      </c>
      <c r="P402" t="s">
        <v>204</v>
      </c>
      <c r="Q402" s="2">
        <v>44691.291666666664</v>
      </c>
      <c r="R402" s="2" t="s">
        <v>640</v>
      </c>
      <c r="S402" t="s">
        <v>989</v>
      </c>
      <c r="T402" t="s">
        <v>506</v>
      </c>
    </row>
    <row r="403" spans="1:20" x14ac:dyDescent="0.25">
      <c r="A403" t="s">
        <v>199</v>
      </c>
      <c r="B403">
        <v>10298</v>
      </c>
      <c r="C403" t="s">
        <v>3</v>
      </c>
      <c r="D403" s="1">
        <v>44691.878807870373</v>
      </c>
      <c r="E403" t="s">
        <v>65</v>
      </c>
      <c r="F403" t="s">
        <v>149</v>
      </c>
      <c r="G403" t="s">
        <v>200</v>
      </c>
      <c r="H403" t="s">
        <v>990</v>
      </c>
      <c r="I403" t="s">
        <v>169</v>
      </c>
      <c r="J403" t="s">
        <v>176</v>
      </c>
      <c r="K403" t="s">
        <v>202</v>
      </c>
      <c r="L403">
        <v>5000000</v>
      </c>
      <c r="M403" t="s">
        <v>218</v>
      </c>
      <c r="N403" t="s">
        <v>218</v>
      </c>
      <c r="O403" t="s">
        <v>97</v>
      </c>
      <c r="P403" t="s">
        <v>204</v>
      </c>
      <c r="Q403" s="2">
        <v>44691.291666666664</v>
      </c>
      <c r="R403" s="2" t="s">
        <v>640</v>
      </c>
      <c r="S403">
        <v>45838</v>
      </c>
      <c r="T403" t="s">
        <v>506</v>
      </c>
    </row>
    <row r="404" spans="1:20" x14ac:dyDescent="0.25">
      <c r="A404" t="s">
        <v>199</v>
      </c>
      <c r="B404">
        <v>10307</v>
      </c>
      <c r="C404" t="s">
        <v>3</v>
      </c>
      <c r="D404" s="1">
        <v>44692.604641203703</v>
      </c>
      <c r="E404" t="s">
        <v>65</v>
      </c>
      <c r="F404" t="s">
        <v>149</v>
      </c>
      <c r="G404" t="s">
        <v>200</v>
      </c>
      <c r="H404" t="s">
        <v>248</v>
      </c>
      <c r="I404" t="s">
        <v>169</v>
      </c>
      <c r="J404" t="s">
        <v>178</v>
      </c>
      <c r="K404" t="s">
        <v>202</v>
      </c>
      <c r="L404">
        <v>15000000</v>
      </c>
      <c r="M404" t="s">
        <v>218</v>
      </c>
      <c r="N404" t="s">
        <v>218</v>
      </c>
      <c r="O404" t="s">
        <v>97</v>
      </c>
      <c r="P404" t="s">
        <v>204</v>
      </c>
      <c r="Q404" s="2">
        <v>44692.291666666664</v>
      </c>
      <c r="R404" s="2" t="s">
        <v>640</v>
      </c>
      <c r="S404" t="s">
        <v>989</v>
      </c>
      <c r="T404" t="s">
        <v>506</v>
      </c>
    </row>
    <row r="405" spans="1:20" x14ac:dyDescent="0.25">
      <c r="A405" t="s">
        <v>199</v>
      </c>
      <c r="B405">
        <v>10310</v>
      </c>
      <c r="C405" t="s">
        <v>3</v>
      </c>
      <c r="D405" s="1">
        <v>44692.609212962961</v>
      </c>
      <c r="E405" t="s">
        <v>65</v>
      </c>
      <c r="F405" t="s">
        <v>149</v>
      </c>
      <c r="G405" t="s">
        <v>200</v>
      </c>
      <c r="H405" t="s">
        <v>248</v>
      </c>
      <c r="I405" t="s">
        <v>169</v>
      </c>
      <c r="J405" t="s">
        <v>178</v>
      </c>
      <c r="K405" t="s">
        <v>202</v>
      </c>
      <c r="L405">
        <v>3000000</v>
      </c>
      <c r="M405" t="s">
        <v>218</v>
      </c>
      <c r="N405" t="s">
        <v>218</v>
      </c>
      <c r="O405" t="s">
        <v>97</v>
      </c>
      <c r="P405" t="s">
        <v>204</v>
      </c>
      <c r="Q405" s="2">
        <v>44692.291666666664</v>
      </c>
      <c r="R405" s="2" t="s">
        <v>640</v>
      </c>
      <c r="S405" t="s">
        <v>988</v>
      </c>
      <c r="T405" t="s">
        <v>506</v>
      </c>
    </row>
    <row r="406" spans="1:20" x14ac:dyDescent="0.25">
      <c r="A406" t="s">
        <v>199</v>
      </c>
      <c r="B406">
        <v>10313</v>
      </c>
      <c r="C406" t="s">
        <v>3</v>
      </c>
      <c r="D406" s="1">
        <v>44692.612604166665</v>
      </c>
      <c r="E406" t="s">
        <v>65</v>
      </c>
      <c r="F406" t="s">
        <v>149</v>
      </c>
      <c r="G406" t="s">
        <v>200</v>
      </c>
      <c r="H406" t="s">
        <v>214</v>
      </c>
      <c r="I406" t="s">
        <v>169</v>
      </c>
      <c r="J406" t="s">
        <v>178</v>
      </c>
      <c r="K406" t="s">
        <v>202</v>
      </c>
      <c r="L406">
        <v>6000000</v>
      </c>
      <c r="M406" t="s">
        <v>218</v>
      </c>
      <c r="N406" t="s">
        <v>218</v>
      </c>
      <c r="O406" t="s">
        <v>97</v>
      </c>
      <c r="P406" t="s">
        <v>204</v>
      </c>
      <c r="Q406" s="2">
        <v>44692.291666666664</v>
      </c>
      <c r="R406" s="2" t="s">
        <v>640</v>
      </c>
      <c r="S406">
        <v>46568</v>
      </c>
      <c r="T406" t="s">
        <v>506</v>
      </c>
    </row>
    <row r="407" spans="1:20" x14ac:dyDescent="0.25">
      <c r="A407" t="s">
        <v>199</v>
      </c>
      <c r="B407">
        <v>10316</v>
      </c>
      <c r="C407" t="s">
        <v>3</v>
      </c>
      <c r="D407" s="1">
        <v>44692.618148148147</v>
      </c>
      <c r="E407" t="s">
        <v>65</v>
      </c>
      <c r="F407" t="s">
        <v>149</v>
      </c>
      <c r="G407" t="s">
        <v>200</v>
      </c>
      <c r="H407" t="s">
        <v>248</v>
      </c>
      <c r="I407" t="s">
        <v>166</v>
      </c>
      <c r="J407" t="s">
        <v>178</v>
      </c>
      <c r="K407" t="s">
        <v>202</v>
      </c>
      <c r="L407">
        <v>140000000</v>
      </c>
      <c r="M407" t="s">
        <v>218</v>
      </c>
      <c r="N407" t="s">
        <v>218</v>
      </c>
      <c r="O407" t="s">
        <v>97</v>
      </c>
      <c r="P407" t="s">
        <v>204</v>
      </c>
      <c r="Q407" s="2">
        <v>44692.291666666664</v>
      </c>
      <c r="R407" s="2" t="s">
        <v>640</v>
      </c>
      <c r="S407">
        <v>46568</v>
      </c>
      <c r="T407" t="s">
        <v>506</v>
      </c>
    </row>
    <row r="408" spans="1:20" x14ac:dyDescent="0.25">
      <c r="A408" t="s">
        <v>199</v>
      </c>
      <c r="B408">
        <v>10322</v>
      </c>
      <c r="C408" t="s">
        <v>3</v>
      </c>
      <c r="D408" s="1">
        <v>44692.621053240742</v>
      </c>
      <c r="E408" t="s">
        <v>65</v>
      </c>
      <c r="F408" t="s">
        <v>149</v>
      </c>
      <c r="G408" t="s">
        <v>200</v>
      </c>
      <c r="H408" t="s">
        <v>991</v>
      </c>
      <c r="I408" t="s">
        <v>169</v>
      </c>
      <c r="J408" t="s">
        <v>178</v>
      </c>
      <c r="K408" t="s">
        <v>202</v>
      </c>
      <c r="L408">
        <v>5000000</v>
      </c>
      <c r="M408" t="s">
        <v>218</v>
      </c>
      <c r="N408" t="s">
        <v>218</v>
      </c>
      <c r="O408" t="s">
        <v>97</v>
      </c>
      <c r="P408" t="s">
        <v>204</v>
      </c>
      <c r="Q408" s="2">
        <v>44692.291666666664</v>
      </c>
      <c r="R408" s="2" t="s">
        <v>640</v>
      </c>
      <c r="S408" t="s">
        <v>988</v>
      </c>
      <c r="T408" t="s">
        <v>506</v>
      </c>
    </row>
    <row r="409" spans="1:20" x14ac:dyDescent="0.25">
      <c r="A409" t="s">
        <v>199</v>
      </c>
      <c r="B409">
        <v>10277</v>
      </c>
      <c r="C409" t="s">
        <v>3</v>
      </c>
      <c r="D409" s="1">
        <v>44692.663877314815</v>
      </c>
      <c r="E409" t="s">
        <v>65</v>
      </c>
      <c r="F409" t="s">
        <v>149</v>
      </c>
      <c r="G409" t="s">
        <v>200</v>
      </c>
      <c r="H409" t="s">
        <v>248</v>
      </c>
      <c r="I409" t="s">
        <v>169</v>
      </c>
      <c r="J409" t="s">
        <v>178</v>
      </c>
      <c r="K409" t="s">
        <v>202</v>
      </c>
      <c r="L409">
        <v>5000000</v>
      </c>
      <c r="M409" t="s">
        <v>218</v>
      </c>
      <c r="N409" t="s">
        <v>218</v>
      </c>
      <c r="O409" t="s">
        <v>97</v>
      </c>
      <c r="P409" t="s">
        <v>204</v>
      </c>
      <c r="Q409" s="2">
        <v>44692.291666666664</v>
      </c>
      <c r="R409" s="2" t="s">
        <v>640</v>
      </c>
      <c r="S409" t="s">
        <v>988</v>
      </c>
      <c r="T409" t="s">
        <v>506</v>
      </c>
    </row>
    <row r="410" spans="1:20" x14ac:dyDescent="0.25">
      <c r="A410" t="s">
        <v>199</v>
      </c>
      <c r="B410">
        <v>10271</v>
      </c>
      <c r="C410" t="s">
        <v>3</v>
      </c>
      <c r="D410" s="1">
        <v>44692.666574074072</v>
      </c>
      <c r="E410" t="s">
        <v>65</v>
      </c>
      <c r="F410" t="s">
        <v>149</v>
      </c>
      <c r="G410" t="s">
        <v>200</v>
      </c>
      <c r="H410" t="s">
        <v>248</v>
      </c>
      <c r="I410" t="s">
        <v>172</v>
      </c>
      <c r="J410" t="s">
        <v>178</v>
      </c>
      <c r="K410" t="s">
        <v>202</v>
      </c>
      <c r="L410">
        <v>500000000</v>
      </c>
      <c r="M410" t="s">
        <v>218</v>
      </c>
      <c r="N410" t="s">
        <v>218</v>
      </c>
      <c r="O410" t="s">
        <v>97</v>
      </c>
      <c r="P410" t="s">
        <v>204</v>
      </c>
      <c r="Q410" s="2">
        <v>44692.291666666664</v>
      </c>
      <c r="R410" s="2" t="s">
        <v>640</v>
      </c>
      <c r="S410" t="s">
        <v>989</v>
      </c>
      <c r="T410" t="s">
        <v>506</v>
      </c>
    </row>
    <row r="411" spans="1:20" x14ac:dyDescent="0.25">
      <c r="A411" t="s">
        <v>199</v>
      </c>
      <c r="B411">
        <v>10337</v>
      </c>
      <c r="C411" t="s">
        <v>3</v>
      </c>
      <c r="D411" s="1">
        <v>44692.724293981482</v>
      </c>
      <c r="E411" t="s">
        <v>65</v>
      </c>
      <c r="F411" t="s">
        <v>149</v>
      </c>
      <c r="G411" t="s">
        <v>200</v>
      </c>
      <c r="H411" t="s">
        <v>248</v>
      </c>
      <c r="I411" t="s">
        <v>169</v>
      </c>
      <c r="J411" t="s">
        <v>178</v>
      </c>
      <c r="K411" t="s">
        <v>202</v>
      </c>
      <c r="L411">
        <v>5000000</v>
      </c>
      <c r="M411" t="s">
        <v>218</v>
      </c>
      <c r="N411" t="s">
        <v>218</v>
      </c>
      <c r="O411" t="s">
        <v>97</v>
      </c>
      <c r="P411" t="s">
        <v>204</v>
      </c>
      <c r="Q411" s="2">
        <v>44692.291666666664</v>
      </c>
      <c r="R411" s="2" t="s">
        <v>640</v>
      </c>
      <c r="S411" t="s">
        <v>988</v>
      </c>
      <c r="T411" t="s">
        <v>506</v>
      </c>
    </row>
    <row r="412" spans="1:20" x14ac:dyDescent="0.25">
      <c r="A412" t="s">
        <v>199</v>
      </c>
      <c r="B412">
        <v>10340</v>
      </c>
      <c r="C412" t="s">
        <v>3</v>
      </c>
      <c r="D412" s="1">
        <v>44692.7265625</v>
      </c>
      <c r="E412" t="s">
        <v>65</v>
      </c>
      <c r="F412" t="s">
        <v>149</v>
      </c>
      <c r="G412" t="s">
        <v>200</v>
      </c>
      <c r="H412" t="s">
        <v>248</v>
      </c>
      <c r="I412" t="s">
        <v>169</v>
      </c>
      <c r="J412" t="s">
        <v>178</v>
      </c>
      <c r="K412" t="s">
        <v>202</v>
      </c>
      <c r="L412">
        <v>2000000</v>
      </c>
      <c r="M412" t="s">
        <v>218</v>
      </c>
      <c r="N412" t="s">
        <v>218</v>
      </c>
      <c r="O412" t="s">
        <v>97</v>
      </c>
      <c r="P412" t="s">
        <v>204</v>
      </c>
      <c r="Q412" s="2">
        <v>44692.291666666664</v>
      </c>
      <c r="R412" s="2" t="s">
        <v>640</v>
      </c>
      <c r="S412" t="s">
        <v>988</v>
      </c>
      <c r="T412" t="s">
        <v>506</v>
      </c>
    </row>
    <row r="413" spans="1:20" x14ac:dyDescent="0.25">
      <c r="A413" t="s">
        <v>199</v>
      </c>
      <c r="B413">
        <v>10343</v>
      </c>
      <c r="C413" t="s">
        <v>3</v>
      </c>
      <c r="D413" s="1">
        <v>44692.729039351849</v>
      </c>
      <c r="E413" t="s">
        <v>65</v>
      </c>
      <c r="F413" t="s">
        <v>149</v>
      </c>
      <c r="G413" t="s">
        <v>200</v>
      </c>
      <c r="H413" t="s">
        <v>262</v>
      </c>
      <c r="I413" t="s">
        <v>169</v>
      </c>
      <c r="J413" t="s">
        <v>178</v>
      </c>
      <c r="K413" t="s">
        <v>202</v>
      </c>
      <c r="L413">
        <v>5000000</v>
      </c>
      <c r="M413" t="s">
        <v>218</v>
      </c>
      <c r="N413" t="s">
        <v>218</v>
      </c>
      <c r="O413" t="s">
        <v>97</v>
      </c>
      <c r="P413" t="s">
        <v>204</v>
      </c>
      <c r="Q413" s="2">
        <v>44692.291666666664</v>
      </c>
      <c r="R413" s="2" t="s">
        <v>640</v>
      </c>
      <c r="S413" t="s">
        <v>988</v>
      </c>
      <c r="T413" t="s">
        <v>506</v>
      </c>
    </row>
    <row r="414" spans="1:20" x14ac:dyDescent="0.25">
      <c r="A414" t="s">
        <v>199</v>
      </c>
      <c r="B414">
        <v>10346</v>
      </c>
      <c r="C414" t="s">
        <v>3</v>
      </c>
      <c r="D414" s="1">
        <v>44692.731319444443</v>
      </c>
      <c r="E414" t="s">
        <v>65</v>
      </c>
      <c r="F414" t="s">
        <v>149</v>
      </c>
      <c r="G414" t="s">
        <v>200</v>
      </c>
      <c r="H414" t="s">
        <v>971</v>
      </c>
      <c r="I414" t="s">
        <v>169</v>
      </c>
      <c r="J414" t="s">
        <v>178</v>
      </c>
      <c r="K414" t="s">
        <v>202</v>
      </c>
      <c r="L414">
        <v>1500000</v>
      </c>
      <c r="M414" t="s">
        <v>218</v>
      </c>
      <c r="N414" t="s">
        <v>218</v>
      </c>
      <c r="O414" t="s">
        <v>97</v>
      </c>
      <c r="P414" t="s">
        <v>204</v>
      </c>
      <c r="Q414" s="2">
        <v>44692.291666666664</v>
      </c>
      <c r="R414" s="2" t="s">
        <v>640</v>
      </c>
      <c r="S414">
        <v>45838</v>
      </c>
      <c r="T414" t="s">
        <v>506</v>
      </c>
    </row>
    <row r="415" spans="1:20" x14ac:dyDescent="0.25">
      <c r="A415" t="s">
        <v>199</v>
      </c>
      <c r="B415">
        <v>10328</v>
      </c>
      <c r="C415" t="s">
        <v>4</v>
      </c>
      <c r="D415" s="1">
        <v>44693.77511574074</v>
      </c>
      <c r="E415" t="s">
        <v>30</v>
      </c>
      <c r="F415" t="s">
        <v>149</v>
      </c>
      <c r="G415" t="s">
        <v>207</v>
      </c>
      <c r="H415" t="s">
        <v>333</v>
      </c>
      <c r="I415" t="s">
        <v>169</v>
      </c>
      <c r="J415" t="s">
        <v>178</v>
      </c>
      <c r="K415" t="s">
        <v>202</v>
      </c>
      <c r="L415">
        <v>1</v>
      </c>
      <c r="M415" t="s">
        <v>218</v>
      </c>
      <c r="N415" t="s">
        <v>218</v>
      </c>
      <c r="O415" t="s">
        <v>97</v>
      </c>
      <c r="P415" t="s">
        <v>210</v>
      </c>
      <c r="Q415" s="2">
        <v>44679.291666666664</v>
      </c>
      <c r="R415" s="2">
        <v>44781</v>
      </c>
      <c r="S415" t="s">
        <v>254</v>
      </c>
      <c r="T415">
        <v>44896</v>
      </c>
    </row>
    <row r="416" spans="1:20" x14ac:dyDescent="0.25">
      <c r="A416" t="s">
        <v>199</v>
      </c>
      <c r="B416">
        <v>10373</v>
      </c>
      <c r="C416" t="s">
        <v>3</v>
      </c>
      <c r="D416" s="1">
        <v>44697.912291666667</v>
      </c>
      <c r="E416" t="s">
        <v>35</v>
      </c>
      <c r="F416" t="s">
        <v>151</v>
      </c>
      <c r="G416" t="s">
        <v>207</v>
      </c>
      <c r="H416" t="s">
        <v>574</v>
      </c>
      <c r="I416" t="s">
        <v>164</v>
      </c>
      <c r="J416" t="s">
        <v>177</v>
      </c>
      <c r="K416" t="s">
        <v>202</v>
      </c>
      <c r="L416">
        <v>7000000</v>
      </c>
      <c r="M416" t="s">
        <v>218</v>
      </c>
      <c r="N416" t="s">
        <v>218</v>
      </c>
      <c r="O416" t="s">
        <v>97</v>
      </c>
      <c r="P416" t="s">
        <v>210</v>
      </c>
      <c r="Q416" s="2">
        <v>44698</v>
      </c>
      <c r="R416" s="2">
        <v>44865.708333333336</v>
      </c>
      <c r="S416" t="s">
        <v>992</v>
      </c>
      <c r="T416">
        <v>44866</v>
      </c>
    </row>
    <row r="417" spans="1:20" x14ac:dyDescent="0.25">
      <c r="A417" t="s">
        <v>199</v>
      </c>
      <c r="B417">
        <v>10379</v>
      </c>
      <c r="C417" t="s">
        <v>3</v>
      </c>
      <c r="D417" s="1">
        <v>44697.913252314815</v>
      </c>
      <c r="E417" t="s">
        <v>35</v>
      </c>
      <c r="F417" t="s">
        <v>151</v>
      </c>
      <c r="G417" t="s">
        <v>207</v>
      </c>
      <c r="H417" t="s">
        <v>993</v>
      </c>
      <c r="I417" t="s">
        <v>164</v>
      </c>
      <c r="J417" t="s">
        <v>177</v>
      </c>
      <c r="K417" t="s">
        <v>202</v>
      </c>
      <c r="L417">
        <v>2000000</v>
      </c>
      <c r="M417" t="s">
        <v>218</v>
      </c>
      <c r="N417" t="s">
        <v>218</v>
      </c>
      <c r="O417" t="s">
        <v>97</v>
      </c>
      <c r="P417" t="s">
        <v>230</v>
      </c>
      <c r="Q417" s="2">
        <v>44698</v>
      </c>
      <c r="R417" s="2">
        <v>44865.708333333336</v>
      </c>
      <c r="S417" t="s">
        <v>992</v>
      </c>
      <c r="T417">
        <v>44866</v>
      </c>
    </row>
    <row r="418" spans="1:20" x14ac:dyDescent="0.25">
      <c r="A418" t="s">
        <v>199</v>
      </c>
      <c r="B418">
        <v>10376</v>
      </c>
      <c r="C418" t="s">
        <v>3</v>
      </c>
      <c r="D418" s="1">
        <v>44697.914270833331</v>
      </c>
      <c r="E418" t="s">
        <v>35</v>
      </c>
      <c r="F418" t="s">
        <v>151</v>
      </c>
      <c r="G418" t="s">
        <v>207</v>
      </c>
      <c r="H418" t="s">
        <v>574</v>
      </c>
      <c r="I418" t="s">
        <v>164</v>
      </c>
      <c r="J418" t="s">
        <v>177</v>
      </c>
      <c r="K418" t="s">
        <v>202</v>
      </c>
      <c r="L418">
        <v>14000000</v>
      </c>
      <c r="M418" t="s">
        <v>218</v>
      </c>
      <c r="N418" t="s">
        <v>218</v>
      </c>
      <c r="O418" t="s">
        <v>97</v>
      </c>
      <c r="P418" t="s">
        <v>210</v>
      </c>
      <c r="Q418" s="2">
        <v>44698</v>
      </c>
      <c r="R418" s="2">
        <v>44865.708333333336</v>
      </c>
      <c r="S418" t="s">
        <v>992</v>
      </c>
      <c r="T418">
        <v>44866</v>
      </c>
    </row>
    <row r="419" spans="1:20" x14ac:dyDescent="0.25">
      <c r="A419" t="s">
        <v>199</v>
      </c>
      <c r="B419">
        <v>10382</v>
      </c>
      <c r="C419" t="s">
        <v>3</v>
      </c>
      <c r="D419" s="1">
        <v>44697.914849537039</v>
      </c>
      <c r="E419" t="s">
        <v>35</v>
      </c>
      <c r="F419" t="s">
        <v>151</v>
      </c>
      <c r="G419" t="s">
        <v>207</v>
      </c>
      <c r="H419" t="s">
        <v>993</v>
      </c>
      <c r="I419" t="s">
        <v>164</v>
      </c>
      <c r="J419" t="s">
        <v>177</v>
      </c>
      <c r="K419" t="s">
        <v>202</v>
      </c>
      <c r="L419">
        <v>2500000</v>
      </c>
      <c r="M419" t="s">
        <v>218</v>
      </c>
      <c r="N419" t="s">
        <v>218</v>
      </c>
      <c r="O419" t="s">
        <v>97</v>
      </c>
      <c r="P419" t="s">
        <v>230</v>
      </c>
      <c r="Q419" s="2">
        <v>44698</v>
      </c>
      <c r="R419" s="2">
        <v>44865.708333333336</v>
      </c>
      <c r="S419" t="s">
        <v>992</v>
      </c>
      <c r="T419">
        <v>44866</v>
      </c>
    </row>
    <row r="420" spans="1:20" x14ac:dyDescent="0.25">
      <c r="A420" t="s">
        <v>199</v>
      </c>
      <c r="B420">
        <v>10532</v>
      </c>
      <c r="C420" t="s">
        <v>4</v>
      </c>
      <c r="D420" s="1">
        <v>44707.845891203702</v>
      </c>
      <c r="E420" t="s">
        <v>51</v>
      </c>
      <c r="F420" t="s">
        <v>149</v>
      </c>
      <c r="G420" t="s">
        <v>207</v>
      </c>
      <c r="H420" t="s">
        <v>541</v>
      </c>
      <c r="I420" t="s">
        <v>167</v>
      </c>
      <c r="J420" t="s">
        <v>178</v>
      </c>
      <c r="K420" t="s">
        <v>202</v>
      </c>
      <c r="L420">
        <v>9500000</v>
      </c>
      <c r="M420" t="s">
        <v>218</v>
      </c>
      <c r="N420" t="s">
        <v>218</v>
      </c>
      <c r="O420" t="s">
        <v>97</v>
      </c>
      <c r="P420" t="s">
        <v>210</v>
      </c>
      <c r="Q420" s="2">
        <v>44705.625</v>
      </c>
      <c r="R420" s="2">
        <v>44715.999305555553</v>
      </c>
      <c r="S420" t="s">
        <v>470</v>
      </c>
      <c r="T420">
        <v>44742</v>
      </c>
    </row>
    <row r="421" spans="1:20" x14ac:dyDescent="0.25">
      <c r="A421" t="s">
        <v>199</v>
      </c>
      <c r="B421">
        <v>11087</v>
      </c>
      <c r="C421" t="s">
        <v>4</v>
      </c>
      <c r="D421" s="1">
        <v>44714.002650462964</v>
      </c>
      <c r="E421" t="s">
        <v>43</v>
      </c>
      <c r="F421" t="s">
        <v>149</v>
      </c>
      <c r="G421" t="s">
        <v>200</v>
      </c>
      <c r="H421" t="s">
        <v>248</v>
      </c>
      <c r="I421" t="s">
        <v>172</v>
      </c>
      <c r="J421" t="s">
        <v>178</v>
      </c>
      <c r="K421" t="s">
        <v>202</v>
      </c>
      <c r="L421">
        <v>1000000</v>
      </c>
      <c r="M421" t="s">
        <v>218</v>
      </c>
      <c r="N421" t="s">
        <v>218</v>
      </c>
      <c r="O421" t="s">
        <v>97</v>
      </c>
      <c r="P421" t="s">
        <v>210</v>
      </c>
      <c r="Q421" s="2">
        <v>44713.291666666664</v>
      </c>
      <c r="R421" s="2">
        <v>44742.999305555553</v>
      </c>
      <c r="S421" t="s">
        <v>994</v>
      </c>
      <c r="T421">
        <v>44805</v>
      </c>
    </row>
    <row r="422" spans="1:20" x14ac:dyDescent="0.25">
      <c r="A422" t="s">
        <v>199</v>
      </c>
      <c r="B422">
        <v>10520</v>
      </c>
      <c r="C422" t="s">
        <v>4</v>
      </c>
      <c r="D422" s="1">
        <v>44715.879618055558</v>
      </c>
      <c r="E422" t="s">
        <v>58</v>
      </c>
      <c r="F422" t="s">
        <v>149</v>
      </c>
      <c r="G422" t="s">
        <v>207</v>
      </c>
      <c r="H422" t="s">
        <v>265</v>
      </c>
      <c r="I422" t="s">
        <v>169</v>
      </c>
      <c r="J422" t="s">
        <v>178</v>
      </c>
      <c r="K422" t="s">
        <v>202</v>
      </c>
      <c r="M422" t="s">
        <v>218</v>
      </c>
      <c r="N422" t="s">
        <v>218</v>
      </c>
      <c r="O422" t="s">
        <v>97</v>
      </c>
      <c r="P422" t="s">
        <v>204</v>
      </c>
      <c r="Q422" s="2">
        <v>44718.625</v>
      </c>
      <c r="R422" s="2">
        <v>44771.708333333336</v>
      </c>
      <c r="S422" t="s">
        <v>454</v>
      </c>
      <c r="T422">
        <v>44986</v>
      </c>
    </row>
    <row r="423" spans="1:20" x14ac:dyDescent="0.25">
      <c r="A423" t="s">
        <v>199</v>
      </c>
      <c r="B423">
        <v>11144</v>
      </c>
      <c r="C423" t="s">
        <v>5</v>
      </c>
      <c r="D423" s="1">
        <v>44720.999930555554</v>
      </c>
      <c r="E423" t="s">
        <v>64</v>
      </c>
      <c r="F423" t="s">
        <v>149</v>
      </c>
      <c r="G423" t="s">
        <v>207</v>
      </c>
      <c r="H423" t="s">
        <v>274</v>
      </c>
      <c r="I423" t="s">
        <v>157</v>
      </c>
      <c r="J423" t="s">
        <v>178</v>
      </c>
      <c r="K423" t="s">
        <v>202</v>
      </c>
      <c r="M423" t="s">
        <v>218</v>
      </c>
      <c r="N423" t="s">
        <v>218</v>
      </c>
      <c r="O423" t="s">
        <v>97</v>
      </c>
      <c r="P423" t="s">
        <v>210</v>
      </c>
      <c r="Q423" s="2" t="s">
        <v>995</v>
      </c>
      <c r="R423" s="2"/>
      <c r="S423" t="s">
        <v>996</v>
      </c>
      <c r="T423">
        <v>44986</v>
      </c>
    </row>
    <row r="424" spans="1:20" x14ac:dyDescent="0.25">
      <c r="A424" t="s">
        <v>199</v>
      </c>
      <c r="B424">
        <v>11135</v>
      </c>
      <c r="C424" t="s">
        <v>4</v>
      </c>
      <c r="D424" s="1">
        <v>44721.874166666668</v>
      </c>
      <c r="E424" t="s">
        <v>36</v>
      </c>
      <c r="F424" t="s">
        <v>149</v>
      </c>
      <c r="G424" t="s">
        <v>207</v>
      </c>
      <c r="H424" t="s">
        <v>319</v>
      </c>
      <c r="I424" t="s">
        <v>168</v>
      </c>
      <c r="J424" t="s">
        <v>175</v>
      </c>
      <c r="K424">
        <v>1</v>
      </c>
      <c r="L424">
        <v>12600000</v>
      </c>
      <c r="M424" t="s">
        <v>997</v>
      </c>
      <c r="N424" t="s">
        <v>218</v>
      </c>
      <c r="O424" t="s">
        <v>97</v>
      </c>
      <c r="P424" t="s">
        <v>204</v>
      </c>
      <c r="Q424" s="2">
        <v>44720.291666666664</v>
      </c>
      <c r="R424" s="2">
        <v>44768.375</v>
      </c>
      <c r="S424" t="s">
        <v>998</v>
      </c>
      <c r="T424">
        <v>44866</v>
      </c>
    </row>
    <row r="425" spans="1:20" x14ac:dyDescent="0.25">
      <c r="A425" t="s">
        <v>199</v>
      </c>
      <c r="B425">
        <v>11168</v>
      </c>
      <c r="C425" t="s">
        <v>4</v>
      </c>
      <c r="D425" s="1">
        <v>44722.670162037037</v>
      </c>
      <c r="E425" t="s">
        <v>51</v>
      </c>
      <c r="F425" t="s">
        <v>149</v>
      </c>
      <c r="G425" t="s">
        <v>200</v>
      </c>
      <c r="H425" t="s">
        <v>999</v>
      </c>
      <c r="I425" t="s">
        <v>157</v>
      </c>
      <c r="J425" t="s">
        <v>175</v>
      </c>
      <c r="K425" t="s">
        <v>202</v>
      </c>
      <c r="L425">
        <v>34505575</v>
      </c>
      <c r="M425" t="s">
        <v>218</v>
      </c>
      <c r="N425" t="s">
        <v>218</v>
      </c>
      <c r="O425" t="s">
        <v>97</v>
      </c>
      <c r="P425" t="s">
        <v>210</v>
      </c>
      <c r="Q425" s="2">
        <v>44722.625</v>
      </c>
      <c r="R425" s="2">
        <v>44817.999305555553</v>
      </c>
      <c r="S425" t="s">
        <v>1000</v>
      </c>
      <c r="T425">
        <v>44927</v>
      </c>
    </row>
    <row r="426" spans="1:20" x14ac:dyDescent="0.25">
      <c r="A426" t="s">
        <v>199</v>
      </c>
      <c r="B426">
        <v>11240</v>
      </c>
      <c r="C426" t="s">
        <v>4</v>
      </c>
      <c r="D426" s="1">
        <v>44725.963275462964</v>
      </c>
      <c r="E426" t="s">
        <v>17</v>
      </c>
      <c r="F426" t="s">
        <v>149</v>
      </c>
      <c r="G426" t="s">
        <v>207</v>
      </c>
      <c r="H426" t="s">
        <v>246</v>
      </c>
      <c r="I426" t="s">
        <v>157</v>
      </c>
      <c r="J426" t="s">
        <v>178</v>
      </c>
      <c r="K426" t="s">
        <v>202</v>
      </c>
      <c r="L426">
        <v>7500000</v>
      </c>
      <c r="M426" t="s">
        <v>218</v>
      </c>
      <c r="N426" t="s">
        <v>218</v>
      </c>
      <c r="O426" t="s">
        <v>97</v>
      </c>
      <c r="P426" t="s">
        <v>210</v>
      </c>
      <c r="Q426" s="2">
        <v>44725.291666666664</v>
      </c>
      <c r="R426" s="2">
        <v>44774.999305555553</v>
      </c>
      <c r="S426" t="s">
        <v>247</v>
      </c>
      <c r="T426">
        <v>44795</v>
      </c>
    </row>
    <row r="427" spans="1:20" x14ac:dyDescent="0.25">
      <c r="A427" t="s">
        <v>199</v>
      </c>
      <c r="B427">
        <v>11243</v>
      </c>
      <c r="C427" t="s">
        <v>3</v>
      </c>
      <c r="D427" s="1">
        <v>44725.970393518517</v>
      </c>
      <c r="E427" t="s">
        <v>17</v>
      </c>
      <c r="F427" t="s">
        <v>149</v>
      </c>
      <c r="G427" t="s">
        <v>207</v>
      </c>
      <c r="H427" t="s">
        <v>246</v>
      </c>
      <c r="I427" t="s">
        <v>171</v>
      </c>
      <c r="J427" t="s">
        <v>178</v>
      </c>
      <c r="K427" t="s">
        <v>202</v>
      </c>
      <c r="L427">
        <v>19000000</v>
      </c>
      <c r="M427" t="s">
        <v>218</v>
      </c>
      <c r="N427" t="s">
        <v>218</v>
      </c>
      <c r="O427" t="s">
        <v>97</v>
      </c>
      <c r="P427" t="s">
        <v>210</v>
      </c>
      <c r="Q427" s="2">
        <v>44725.291666666664</v>
      </c>
      <c r="R427" s="2">
        <v>45047.999305555553</v>
      </c>
      <c r="S427" t="s">
        <v>247</v>
      </c>
      <c r="T427" t="s">
        <v>979</v>
      </c>
    </row>
    <row r="428" spans="1:20" x14ac:dyDescent="0.25">
      <c r="A428" t="s">
        <v>199</v>
      </c>
      <c r="B428">
        <v>11261</v>
      </c>
      <c r="C428" t="s">
        <v>4</v>
      </c>
      <c r="D428" s="1">
        <v>44726.845439814817</v>
      </c>
      <c r="E428" t="s">
        <v>43</v>
      </c>
      <c r="F428" t="s">
        <v>149</v>
      </c>
      <c r="G428" t="s">
        <v>200</v>
      </c>
      <c r="H428" t="s">
        <v>694</v>
      </c>
      <c r="I428" t="s">
        <v>162</v>
      </c>
      <c r="J428" t="s">
        <v>178</v>
      </c>
      <c r="K428" t="s">
        <v>202</v>
      </c>
      <c r="L428">
        <v>750000</v>
      </c>
      <c r="M428" t="s">
        <v>218</v>
      </c>
      <c r="N428" t="s">
        <v>218</v>
      </c>
      <c r="O428" t="s">
        <v>97</v>
      </c>
      <c r="P428" t="s">
        <v>210</v>
      </c>
      <c r="Q428" s="2">
        <v>44726.291666666664</v>
      </c>
      <c r="R428" s="2">
        <v>44790</v>
      </c>
      <c r="S428" t="s">
        <v>1001</v>
      </c>
      <c r="T428">
        <v>44835</v>
      </c>
    </row>
    <row r="429" spans="1:20" x14ac:dyDescent="0.25">
      <c r="A429" t="s">
        <v>199</v>
      </c>
      <c r="B429">
        <v>11270</v>
      </c>
      <c r="C429" t="s">
        <v>4</v>
      </c>
      <c r="D429" s="1">
        <v>44727.824108796296</v>
      </c>
      <c r="E429" t="s">
        <v>15</v>
      </c>
      <c r="F429" t="s">
        <v>149</v>
      </c>
      <c r="G429" t="s">
        <v>207</v>
      </c>
      <c r="H429" t="s">
        <v>1002</v>
      </c>
      <c r="I429" t="s">
        <v>157</v>
      </c>
      <c r="J429" t="s">
        <v>178</v>
      </c>
      <c r="K429" t="s">
        <v>202</v>
      </c>
      <c r="L429">
        <v>20000</v>
      </c>
      <c r="M429" t="s">
        <v>218</v>
      </c>
      <c r="N429" t="s">
        <v>218</v>
      </c>
      <c r="O429" t="s">
        <v>97</v>
      </c>
      <c r="P429" t="s">
        <v>210</v>
      </c>
      <c r="Q429" s="2">
        <v>44727.291666666664</v>
      </c>
      <c r="R429" s="2">
        <v>44827.708333333336</v>
      </c>
      <c r="S429" t="s">
        <v>1003</v>
      </c>
      <c r="T429">
        <v>44875</v>
      </c>
    </row>
    <row r="430" spans="1:20" x14ac:dyDescent="0.25">
      <c r="A430" t="s">
        <v>199</v>
      </c>
      <c r="B430">
        <v>8330</v>
      </c>
      <c r="C430" t="s">
        <v>5</v>
      </c>
      <c r="D430" s="1">
        <v>44730.02238425926</v>
      </c>
      <c r="E430" t="s">
        <v>47</v>
      </c>
      <c r="F430" t="s">
        <v>149</v>
      </c>
      <c r="G430" t="s">
        <v>200</v>
      </c>
      <c r="H430" t="s">
        <v>337</v>
      </c>
      <c r="I430" t="s">
        <v>169</v>
      </c>
      <c r="J430" t="s">
        <v>178</v>
      </c>
      <c r="K430" t="s">
        <v>202</v>
      </c>
      <c r="M430" t="s">
        <v>218</v>
      </c>
      <c r="N430" t="s">
        <v>218</v>
      </c>
      <c r="O430" t="s">
        <v>97</v>
      </c>
      <c r="P430" t="s">
        <v>210</v>
      </c>
      <c r="Q430" s="2" t="s">
        <v>221</v>
      </c>
      <c r="R430" s="2"/>
      <c r="S430" t="s">
        <v>236</v>
      </c>
      <c r="T430" t="s">
        <v>221</v>
      </c>
    </row>
    <row r="431" spans="1:20" x14ac:dyDescent="0.25">
      <c r="A431" t="s">
        <v>199</v>
      </c>
      <c r="B431">
        <v>8321</v>
      </c>
      <c r="C431" t="s">
        <v>3</v>
      </c>
      <c r="D431" s="1">
        <v>44730.0234837963</v>
      </c>
      <c r="E431" t="s">
        <v>47</v>
      </c>
      <c r="F431" t="s">
        <v>149</v>
      </c>
      <c r="G431" t="s">
        <v>200</v>
      </c>
      <c r="H431" t="s">
        <v>337</v>
      </c>
      <c r="I431" t="s">
        <v>171</v>
      </c>
      <c r="J431" t="s">
        <v>178</v>
      </c>
      <c r="K431" t="s">
        <v>202</v>
      </c>
      <c r="L431">
        <v>13000000</v>
      </c>
      <c r="M431" t="s">
        <v>218</v>
      </c>
      <c r="N431" t="s">
        <v>218</v>
      </c>
      <c r="O431" t="s">
        <v>97</v>
      </c>
      <c r="P431" t="s">
        <v>210</v>
      </c>
      <c r="Q431" s="2">
        <v>44713.291666666664</v>
      </c>
      <c r="R431" s="2" t="s">
        <v>640</v>
      </c>
      <c r="S431" t="s">
        <v>236</v>
      </c>
      <c r="T431">
        <v>44835</v>
      </c>
    </row>
    <row r="432" spans="1:20" x14ac:dyDescent="0.25">
      <c r="A432" t="s">
        <v>199</v>
      </c>
      <c r="B432">
        <v>8327</v>
      </c>
      <c r="C432" t="s">
        <v>3</v>
      </c>
      <c r="D432" s="1">
        <v>44730.023935185185</v>
      </c>
      <c r="E432" t="s">
        <v>47</v>
      </c>
      <c r="F432" t="s">
        <v>149</v>
      </c>
      <c r="G432" t="s">
        <v>200</v>
      </c>
      <c r="H432" t="s">
        <v>337</v>
      </c>
      <c r="I432" t="s">
        <v>169</v>
      </c>
      <c r="J432" t="s">
        <v>178</v>
      </c>
      <c r="K432">
        <v>0.2</v>
      </c>
      <c r="L432">
        <v>12400000</v>
      </c>
      <c r="M432" t="s">
        <v>1004</v>
      </c>
      <c r="N432" t="s">
        <v>218</v>
      </c>
      <c r="O432" t="s">
        <v>97</v>
      </c>
      <c r="P432" t="s">
        <v>210</v>
      </c>
      <c r="Q432" s="2">
        <v>44713.291666666664</v>
      </c>
      <c r="R432" s="2" t="s">
        <v>640</v>
      </c>
      <c r="S432" t="s">
        <v>236</v>
      </c>
      <c r="T432">
        <v>44835</v>
      </c>
    </row>
    <row r="433" spans="1:20" x14ac:dyDescent="0.25">
      <c r="A433" t="s">
        <v>199</v>
      </c>
      <c r="B433">
        <v>11459</v>
      </c>
      <c r="C433" t="s">
        <v>4</v>
      </c>
      <c r="D433" s="1">
        <v>44734.987592592595</v>
      </c>
      <c r="E433" t="s">
        <v>19</v>
      </c>
      <c r="F433" t="s">
        <v>149</v>
      </c>
      <c r="G433" t="s">
        <v>207</v>
      </c>
      <c r="H433" t="s">
        <v>354</v>
      </c>
      <c r="I433" t="s">
        <v>171</v>
      </c>
      <c r="J433" t="s">
        <v>178</v>
      </c>
      <c r="K433" t="s">
        <v>202</v>
      </c>
      <c r="L433">
        <v>1000000</v>
      </c>
      <c r="M433" t="s">
        <v>218</v>
      </c>
      <c r="N433" t="s">
        <v>218</v>
      </c>
      <c r="O433" t="s">
        <v>97</v>
      </c>
      <c r="P433" t="s">
        <v>204</v>
      </c>
      <c r="Q433" s="2">
        <v>44734.291666666664</v>
      </c>
      <c r="R433" s="2">
        <v>44763.5</v>
      </c>
      <c r="S433" t="s">
        <v>1005</v>
      </c>
      <c r="T433">
        <v>44805</v>
      </c>
    </row>
    <row r="434" spans="1:20" x14ac:dyDescent="0.25">
      <c r="A434" t="s">
        <v>199</v>
      </c>
      <c r="B434">
        <v>11552</v>
      </c>
      <c r="C434" t="s">
        <v>3</v>
      </c>
      <c r="D434" s="1">
        <v>44747.915601851855</v>
      </c>
      <c r="E434" t="s">
        <v>39</v>
      </c>
      <c r="F434" t="s">
        <v>149</v>
      </c>
      <c r="G434" t="s">
        <v>207</v>
      </c>
      <c r="H434" t="s">
        <v>214</v>
      </c>
      <c r="I434" t="s">
        <v>157</v>
      </c>
      <c r="J434" t="s">
        <v>175</v>
      </c>
      <c r="K434">
        <v>0.25</v>
      </c>
      <c r="L434">
        <v>540750</v>
      </c>
      <c r="M434" t="s">
        <v>1006</v>
      </c>
      <c r="N434" t="s">
        <v>218</v>
      </c>
      <c r="O434" t="s">
        <v>97</v>
      </c>
      <c r="P434" t="s">
        <v>210</v>
      </c>
      <c r="Q434" s="2">
        <v>44747.291666666664</v>
      </c>
      <c r="R434" s="2">
        <v>45107</v>
      </c>
      <c r="S434" t="s">
        <v>216</v>
      </c>
      <c r="T434" t="s">
        <v>877</v>
      </c>
    </row>
    <row r="435" spans="1:20" x14ac:dyDescent="0.25">
      <c r="A435" t="s">
        <v>199</v>
      </c>
      <c r="B435">
        <v>10292</v>
      </c>
      <c r="C435" t="s">
        <v>3</v>
      </c>
      <c r="D435" s="1">
        <v>44748.580393518518</v>
      </c>
      <c r="E435" t="s">
        <v>65</v>
      </c>
      <c r="F435" t="s">
        <v>149</v>
      </c>
      <c r="G435" t="s">
        <v>200</v>
      </c>
      <c r="H435" t="s">
        <v>679</v>
      </c>
      <c r="I435" t="s">
        <v>169</v>
      </c>
      <c r="J435" t="s">
        <v>178</v>
      </c>
      <c r="K435" t="s">
        <v>202</v>
      </c>
      <c r="L435">
        <v>3840000</v>
      </c>
      <c r="M435" t="s">
        <v>218</v>
      </c>
      <c r="N435" t="s">
        <v>218</v>
      </c>
      <c r="O435" t="s">
        <v>97</v>
      </c>
      <c r="P435" t="s">
        <v>204</v>
      </c>
      <c r="Q435" s="2">
        <v>44691.291666666664</v>
      </c>
      <c r="R435" s="2" t="s">
        <v>640</v>
      </c>
      <c r="S435">
        <v>46568</v>
      </c>
      <c r="T435" t="s">
        <v>1007</v>
      </c>
    </row>
    <row r="436" spans="1:20" x14ac:dyDescent="0.25">
      <c r="A436" t="s">
        <v>199</v>
      </c>
      <c r="B436">
        <v>6598</v>
      </c>
      <c r="C436" t="s">
        <v>3</v>
      </c>
      <c r="D436" s="1">
        <v>44748.873437499999</v>
      </c>
      <c r="E436" t="s">
        <v>32</v>
      </c>
      <c r="F436" t="s">
        <v>149</v>
      </c>
      <c r="G436" t="s">
        <v>207</v>
      </c>
      <c r="H436" t="s">
        <v>248</v>
      </c>
      <c r="I436" t="s">
        <v>169</v>
      </c>
      <c r="J436" t="s">
        <v>178</v>
      </c>
      <c r="K436" t="s">
        <v>202</v>
      </c>
      <c r="L436">
        <v>6000000</v>
      </c>
      <c r="M436" t="s">
        <v>218</v>
      </c>
      <c r="N436" t="s">
        <v>218</v>
      </c>
      <c r="O436" t="s">
        <v>97</v>
      </c>
      <c r="P436" t="s">
        <v>210</v>
      </c>
      <c r="Q436" s="2">
        <v>44480.291666666664</v>
      </c>
      <c r="R436" s="2">
        <v>45046.666666666664</v>
      </c>
      <c r="S436" t="s">
        <v>1008</v>
      </c>
      <c r="T436" t="s">
        <v>767</v>
      </c>
    </row>
    <row r="437" spans="1:20" x14ac:dyDescent="0.25">
      <c r="A437" t="s">
        <v>199</v>
      </c>
      <c r="B437">
        <v>11690</v>
      </c>
      <c r="C437" t="s">
        <v>4</v>
      </c>
      <c r="D437" s="1">
        <v>44753.908194444448</v>
      </c>
      <c r="E437" t="s">
        <v>19</v>
      </c>
      <c r="F437" t="s">
        <v>149</v>
      </c>
      <c r="G437" t="s">
        <v>207</v>
      </c>
      <c r="H437" t="s">
        <v>1009</v>
      </c>
      <c r="I437" t="s">
        <v>171</v>
      </c>
      <c r="J437" t="s">
        <v>175</v>
      </c>
      <c r="K437" t="s">
        <v>202</v>
      </c>
      <c r="M437" t="s">
        <v>218</v>
      </c>
      <c r="N437" t="s">
        <v>218</v>
      </c>
      <c r="O437" t="s">
        <v>97</v>
      </c>
      <c r="P437" t="s">
        <v>230</v>
      </c>
      <c r="Q437" s="2">
        <v>44753.791666666664</v>
      </c>
      <c r="R437" s="2">
        <v>44804</v>
      </c>
      <c r="S437" t="s">
        <v>1010</v>
      </c>
      <c r="T437">
        <v>44835</v>
      </c>
    </row>
    <row r="438" spans="1:20" x14ac:dyDescent="0.25">
      <c r="A438" t="s">
        <v>199</v>
      </c>
      <c r="B438">
        <v>11573</v>
      </c>
      <c r="C438" t="s">
        <v>3</v>
      </c>
      <c r="D438" s="1">
        <v>44754.756898148145</v>
      </c>
      <c r="E438" t="s">
        <v>66</v>
      </c>
      <c r="F438" t="s">
        <v>149</v>
      </c>
      <c r="G438" t="s">
        <v>207</v>
      </c>
      <c r="H438" t="s">
        <v>361</v>
      </c>
      <c r="I438" t="s">
        <v>169</v>
      </c>
      <c r="J438" t="s">
        <v>178</v>
      </c>
      <c r="K438">
        <v>0.2</v>
      </c>
      <c r="L438">
        <v>22760000</v>
      </c>
      <c r="M438" t="s">
        <v>218</v>
      </c>
      <c r="N438" t="s">
        <v>218</v>
      </c>
      <c r="O438" t="s">
        <v>97</v>
      </c>
      <c r="P438" t="s">
        <v>204</v>
      </c>
      <c r="Q438" s="2">
        <v>44753.291666666664</v>
      </c>
      <c r="R438" s="2" t="s">
        <v>640</v>
      </c>
      <c r="S438" t="s">
        <v>1011</v>
      </c>
      <c r="T438">
        <v>44835</v>
      </c>
    </row>
    <row r="439" spans="1:20" x14ac:dyDescent="0.25">
      <c r="A439" t="s">
        <v>199</v>
      </c>
      <c r="B439">
        <v>11960</v>
      </c>
      <c r="C439" t="s">
        <v>4</v>
      </c>
      <c r="D439" s="1">
        <v>44756.94159722222</v>
      </c>
      <c r="E439" t="s">
        <v>11</v>
      </c>
      <c r="F439" t="s">
        <v>149</v>
      </c>
      <c r="G439" t="s">
        <v>207</v>
      </c>
      <c r="H439" t="s">
        <v>430</v>
      </c>
      <c r="I439" t="s">
        <v>169</v>
      </c>
      <c r="J439" t="s">
        <v>178</v>
      </c>
      <c r="K439" t="s">
        <v>202</v>
      </c>
      <c r="M439" t="s">
        <v>218</v>
      </c>
      <c r="N439" t="s">
        <v>218</v>
      </c>
      <c r="O439" t="s">
        <v>97</v>
      </c>
      <c r="P439" t="s">
        <v>230</v>
      </c>
      <c r="Q439" s="2">
        <v>44756.291666666664</v>
      </c>
      <c r="R439" s="2">
        <v>44804.999305555553</v>
      </c>
      <c r="S439" t="s">
        <v>700</v>
      </c>
      <c r="T439">
        <v>44866</v>
      </c>
    </row>
    <row r="440" spans="1:20" x14ac:dyDescent="0.25">
      <c r="A440" t="s">
        <v>199</v>
      </c>
      <c r="B440">
        <v>12155</v>
      </c>
      <c r="C440" t="s">
        <v>4</v>
      </c>
      <c r="D440" s="1">
        <v>44763.968611111108</v>
      </c>
      <c r="E440" t="s">
        <v>35</v>
      </c>
      <c r="F440" t="s">
        <v>149</v>
      </c>
      <c r="G440" t="s">
        <v>207</v>
      </c>
      <c r="H440" t="s">
        <v>770</v>
      </c>
      <c r="I440" t="s">
        <v>168</v>
      </c>
      <c r="J440" t="s">
        <v>178</v>
      </c>
      <c r="K440" t="s">
        <v>202</v>
      </c>
      <c r="L440">
        <v>4900000</v>
      </c>
      <c r="M440" t="s">
        <v>218</v>
      </c>
      <c r="N440" t="s">
        <v>218</v>
      </c>
      <c r="O440" t="s">
        <v>97</v>
      </c>
      <c r="P440" t="s">
        <v>210</v>
      </c>
      <c r="Q440" s="2">
        <v>44763.291666666664</v>
      </c>
      <c r="R440" s="2">
        <v>44803.625</v>
      </c>
      <c r="S440" t="s">
        <v>316</v>
      </c>
      <c r="T440">
        <v>44865</v>
      </c>
    </row>
    <row r="441" spans="1:20" x14ac:dyDescent="0.25">
      <c r="A441" t="s">
        <v>199</v>
      </c>
      <c r="B441">
        <v>12203</v>
      </c>
      <c r="C441" t="s">
        <v>3</v>
      </c>
      <c r="D441" s="1">
        <v>44767.899942129632</v>
      </c>
      <c r="E441" t="s">
        <v>36</v>
      </c>
      <c r="F441" t="s">
        <v>151</v>
      </c>
      <c r="G441" t="s">
        <v>207</v>
      </c>
      <c r="H441" t="s">
        <v>319</v>
      </c>
      <c r="I441" t="s">
        <v>157</v>
      </c>
      <c r="J441" t="s">
        <v>176</v>
      </c>
      <c r="K441" t="s">
        <v>202</v>
      </c>
      <c r="L441">
        <v>332500000</v>
      </c>
      <c r="M441" t="s">
        <v>218</v>
      </c>
      <c r="N441" t="s">
        <v>218</v>
      </c>
      <c r="O441" t="s">
        <v>97</v>
      </c>
      <c r="P441" t="s">
        <v>204</v>
      </c>
      <c r="Q441" s="2">
        <v>44767.291666666664</v>
      </c>
      <c r="R441" s="2">
        <v>44895</v>
      </c>
      <c r="S441" t="s">
        <v>238</v>
      </c>
      <c r="T441">
        <v>45077</v>
      </c>
    </row>
    <row r="442" spans="1:20" x14ac:dyDescent="0.25">
      <c r="A442" t="s">
        <v>199</v>
      </c>
      <c r="B442">
        <v>11498</v>
      </c>
      <c r="C442" t="s">
        <v>3</v>
      </c>
      <c r="D442" s="1">
        <v>44775.114293981482</v>
      </c>
      <c r="E442" t="s">
        <v>60</v>
      </c>
      <c r="F442" t="s">
        <v>149</v>
      </c>
      <c r="G442" t="s">
        <v>207</v>
      </c>
      <c r="H442" t="s">
        <v>337</v>
      </c>
      <c r="I442" t="s">
        <v>169</v>
      </c>
      <c r="J442" t="s">
        <v>178</v>
      </c>
      <c r="K442" t="s">
        <v>202</v>
      </c>
      <c r="M442" t="s">
        <v>218</v>
      </c>
      <c r="N442" t="s">
        <v>218</v>
      </c>
      <c r="O442" t="s">
        <v>97</v>
      </c>
      <c r="P442" t="s">
        <v>210</v>
      </c>
      <c r="Q442" s="2">
        <v>44774.291666666664</v>
      </c>
      <c r="R442" s="2" t="s">
        <v>640</v>
      </c>
      <c r="S442" t="s">
        <v>506</v>
      </c>
      <c r="T442" t="s">
        <v>506</v>
      </c>
    </row>
    <row r="443" spans="1:20" x14ac:dyDescent="0.25">
      <c r="A443" t="s">
        <v>199</v>
      </c>
      <c r="B443">
        <v>11138</v>
      </c>
      <c r="C443" t="s">
        <v>4</v>
      </c>
      <c r="D443" s="1">
        <v>44776.860798611109</v>
      </c>
      <c r="E443" t="s">
        <v>38</v>
      </c>
      <c r="F443" t="s">
        <v>149</v>
      </c>
      <c r="G443" t="s">
        <v>207</v>
      </c>
      <c r="H443" t="s">
        <v>331</v>
      </c>
      <c r="I443" t="s">
        <v>171</v>
      </c>
      <c r="J443" t="s">
        <v>178</v>
      </c>
      <c r="K443" t="s">
        <v>202</v>
      </c>
      <c r="L443">
        <v>5000000</v>
      </c>
      <c r="M443" t="s">
        <v>218</v>
      </c>
      <c r="N443" t="s">
        <v>218</v>
      </c>
      <c r="O443" t="s">
        <v>97</v>
      </c>
      <c r="P443" t="s">
        <v>230</v>
      </c>
      <c r="Q443" s="2">
        <v>44776.291666666664</v>
      </c>
      <c r="R443" s="2">
        <v>44806.5</v>
      </c>
      <c r="S443" t="s">
        <v>220</v>
      </c>
      <c r="T443">
        <v>44927</v>
      </c>
    </row>
    <row r="444" spans="1:20" x14ac:dyDescent="0.25">
      <c r="A444" t="s">
        <v>199</v>
      </c>
      <c r="B444">
        <v>6583</v>
      </c>
      <c r="C444" t="s">
        <v>3</v>
      </c>
      <c r="D444" s="1">
        <v>44777.730752314812</v>
      </c>
      <c r="E444" t="s">
        <v>47</v>
      </c>
      <c r="F444" t="s">
        <v>149</v>
      </c>
      <c r="G444" t="s">
        <v>207</v>
      </c>
      <c r="H444" t="s">
        <v>1012</v>
      </c>
      <c r="I444" t="s">
        <v>169</v>
      </c>
      <c r="J444" t="s">
        <v>178</v>
      </c>
      <c r="K444" t="s">
        <v>202</v>
      </c>
      <c r="L444">
        <v>305000000</v>
      </c>
      <c r="M444" t="s">
        <v>218</v>
      </c>
      <c r="N444" t="s">
        <v>218</v>
      </c>
      <c r="O444" t="s">
        <v>97</v>
      </c>
      <c r="P444" t="s">
        <v>210</v>
      </c>
      <c r="Q444" s="2">
        <v>44419.291666666664</v>
      </c>
      <c r="R444" s="2">
        <v>45289</v>
      </c>
      <c r="S444" t="s">
        <v>537</v>
      </c>
      <c r="T444">
        <v>44409</v>
      </c>
    </row>
    <row r="445" spans="1:20" x14ac:dyDescent="0.25">
      <c r="A445" t="s">
        <v>199</v>
      </c>
      <c r="B445">
        <v>12164</v>
      </c>
      <c r="C445" t="s">
        <v>4</v>
      </c>
      <c r="D445" s="1">
        <v>44781.73159722222</v>
      </c>
      <c r="E445" t="s">
        <v>50</v>
      </c>
      <c r="F445" t="s">
        <v>149</v>
      </c>
      <c r="G445" t="s">
        <v>207</v>
      </c>
      <c r="H445" t="s">
        <v>319</v>
      </c>
      <c r="I445" t="s">
        <v>167</v>
      </c>
      <c r="J445" t="s">
        <v>178</v>
      </c>
      <c r="K445">
        <v>1</v>
      </c>
      <c r="L445">
        <v>23000000</v>
      </c>
      <c r="M445" t="s">
        <v>218</v>
      </c>
      <c r="N445" t="s">
        <v>218</v>
      </c>
      <c r="O445" t="s">
        <v>97</v>
      </c>
      <c r="P445" t="s">
        <v>210</v>
      </c>
      <c r="Q445" s="2">
        <v>44764.291666666664</v>
      </c>
      <c r="R445" s="2">
        <v>44789</v>
      </c>
      <c r="S445" t="s">
        <v>410</v>
      </c>
      <c r="T445">
        <v>44449</v>
      </c>
    </row>
    <row r="446" spans="1:20" x14ac:dyDescent="0.25">
      <c r="A446" t="s">
        <v>199</v>
      </c>
      <c r="B446">
        <v>12170</v>
      </c>
      <c r="C446" t="s">
        <v>4</v>
      </c>
      <c r="D446" s="1">
        <v>44781.732824074075</v>
      </c>
      <c r="E446" t="s">
        <v>50</v>
      </c>
      <c r="F446" t="s">
        <v>149</v>
      </c>
      <c r="G446" t="s">
        <v>207</v>
      </c>
      <c r="H446" t="s">
        <v>319</v>
      </c>
      <c r="I446" t="s">
        <v>167</v>
      </c>
      <c r="J446" t="s">
        <v>178</v>
      </c>
      <c r="K446">
        <v>1</v>
      </c>
      <c r="L446">
        <v>3000000</v>
      </c>
      <c r="M446" t="s">
        <v>540</v>
      </c>
      <c r="N446" t="s">
        <v>218</v>
      </c>
      <c r="O446" t="s">
        <v>97</v>
      </c>
      <c r="P446" t="s">
        <v>210</v>
      </c>
      <c r="Q446" s="2">
        <v>44764.291666666664</v>
      </c>
      <c r="R446" s="2">
        <v>44789</v>
      </c>
      <c r="S446" t="s">
        <v>410</v>
      </c>
      <c r="T446">
        <v>44449</v>
      </c>
    </row>
    <row r="447" spans="1:20" x14ac:dyDescent="0.25">
      <c r="A447" t="s">
        <v>199</v>
      </c>
      <c r="B447">
        <v>9827</v>
      </c>
      <c r="C447" t="s">
        <v>5</v>
      </c>
      <c r="D447" s="1">
        <v>44781.764618055553</v>
      </c>
      <c r="E447" t="s">
        <v>60</v>
      </c>
      <c r="F447" t="s">
        <v>149</v>
      </c>
      <c r="G447" t="s">
        <v>207</v>
      </c>
      <c r="H447" t="s">
        <v>337</v>
      </c>
      <c r="I447" t="s">
        <v>168</v>
      </c>
      <c r="J447" t="s">
        <v>178</v>
      </c>
      <c r="K447" t="s">
        <v>202</v>
      </c>
      <c r="L447">
        <v>30000000</v>
      </c>
      <c r="M447" t="s">
        <v>218</v>
      </c>
      <c r="N447" t="s">
        <v>218</v>
      </c>
      <c r="O447" t="s">
        <v>97</v>
      </c>
      <c r="P447" t="s">
        <v>210</v>
      </c>
      <c r="Q447" s="2" t="s">
        <v>264</v>
      </c>
      <c r="R447" s="2"/>
      <c r="S447" t="s">
        <v>1013</v>
      </c>
      <c r="T447" t="s">
        <v>1014</v>
      </c>
    </row>
    <row r="448" spans="1:20" x14ac:dyDescent="0.25">
      <c r="A448" t="s">
        <v>199</v>
      </c>
      <c r="B448">
        <v>12632</v>
      </c>
      <c r="C448" t="s">
        <v>4</v>
      </c>
      <c r="D448" s="1">
        <v>44781.788310185184</v>
      </c>
      <c r="E448" t="s">
        <v>9</v>
      </c>
      <c r="F448" t="s">
        <v>149</v>
      </c>
      <c r="G448" t="s">
        <v>200</v>
      </c>
      <c r="H448" t="s">
        <v>217</v>
      </c>
      <c r="I448" t="s">
        <v>157</v>
      </c>
      <c r="J448" t="s">
        <v>178</v>
      </c>
      <c r="K448" t="s">
        <v>202</v>
      </c>
      <c r="M448" t="s">
        <v>218</v>
      </c>
      <c r="N448" t="s">
        <v>218</v>
      </c>
      <c r="O448" t="s">
        <v>97</v>
      </c>
      <c r="P448" t="s">
        <v>210</v>
      </c>
      <c r="Q448" s="2">
        <v>44774.291666666664</v>
      </c>
      <c r="R448" s="2">
        <v>44818.708333333336</v>
      </c>
      <c r="S448" t="s">
        <v>1015</v>
      </c>
      <c r="T448">
        <v>44926</v>
      </c>
    </row>
    <row r="449" spans="1:20" x14ac:dyDescent="0.25">
      <c r="A449" t="s">
        <v>199</v>
      </c>
      <c r="B449">
        <v>11903</v>
      </c>
      <c r="C449" t="s">
        <v>4</v>
      </c>
      <c r="D449" s="1">
        <v>44782.844861111109</v>
      </c>
      <c r="E449" t="s">
        <v>51</v>
      </c>
      <c r="F449" t="s">
        <v>149</v>
      </c>
      <c r="G449" t="s">
        <v>200</v>
      </c>
      <c r="H449" t="s">
        <v>331</v>
      </c>
      <c r="I449" t="s">
        <v>169</v>
      </c>
      <c r="J449" t="s">
        <v>175</v>
      </c>
      <c r="K449">
        <v>0.25</v>
      </c>
      <c r="L449">
        <v>250000</v>
      </c>
      <c r="M449" t="s">
        <v>218</v>
      </c>
      <c r="N449" t="s">
        <v>218</v>
      </c>
      <c r="O449" t="s">
        <v>97</v>
      </c>
      <c r="P449" t="s">
        <v>210</v>
      </c>
      <c r="Q449" s="2">
        <v>44755.625</v>
      </c>
      <c r="R449" s="2">
        <v>44820.999305555553</v>
      </c>
      <c r="S449" t="s">
        <v>907</v>
      </c>
      <c r="T449">
        <v>44926</v>
      </c>
    </row>
    <row r="450" spans="1:20" x14ac:dyDescent="0.25">
      <c r="A450" t="s">
        <v>199</v>
      </c>
      <c r="B450">
        <v>11654</v>
      </c>
      <c r="C450" t="s">
        <v>4</v>
      </c>
      <c r="D450" s="1">
        <v>44782.845983796295</v>
      </c>
      <c r="E450" t="s">
        <v>51</v>
      </c>
      <c r="F450" t="s">
        <v>149</v>
      </c>
      <c r="G450" t="s">
        <v>207</v>
      </c>
      <c r="H450" t="s">
        <v>1016</v>
      </c>
      <c r="I450" t="s">
        <v>169</v>
      </c>
      <c r="J450" t="s">
        <v>176</v>
      </c>
      <c r="K450">
        <v>0.2</v>
      </c>
      <c r="L450">
        <v>537587</v>
      </c>
      <c r="M450" t="s">
        <v>218</v>
      </c>
      <c r="N450" t="s">
        <v>218</v>
      </c>
      <c r="O450" t="s">
        <v>97</v>
      </c>
      <c r="P450" t="s">
        <v>204</v>
      </c>
      <c r="Q450" s="2">
        <v>44750.625</v>
      </c>
      <c r="R450" s="2">
        <v>44799.999305555553</v>
      </c>
      <c r="S450" t="s">
        <v>329</v>
      </c>
      <c r="T450">
        <v>44834</v>
      </c>
    </row>
    <row r="451" spans="1:20" x14ac:dyDescent="0.25">
      <c r="A451" t="s">
        <v>199</v>
      </c>
      <c r="B451">
        <v>12509</v>
      </c>
      <c r="C451" t="s">
        <v>3</v>
      </c>
      <c r="D451" s="1">
        <v>44782.854479166665</v>
      </c>
      <c r="E451" t="s">
        <v>36</v>
      </c>
      <c r="F451" t="s">
        <v>149</v>
      </c>
      <c r="G451" t="s">
        <v>207</v>
      </c>
      <c r="H451" t="s">
        <v>319</v>
      </c>
      <c r="I451" t="s">
        <v>169</v>
      </c>
      <c r="J451" t="s">
        <v>178</v>
      </c>
      <c r="K451" t="s">
        <v>202</v>
      </c>
      <c r="L451">
        <v>570000000</v>
      </c>
      <c r="M451" t="s">
        <v>218</v>
      </c>
      <c r="N451" t="s">
        <v>218</v>
      </c>
      <c r="O451" t="s">
        <v>97</v>
      </c>
      <c r="P451" t="s">
        <v>204</v>
      </c>
      <c r="Q451" s="2">
        <v>44770.291666666664</v>
      </c>
      <c r="R451" s="2">
        <v>44926</v>
      </c>
      <c r="S451" t="s">
        <v>1017</v>
      </c>
      <c r="T451" t="s">
        <v>932</v>
      </c>
    </row>
    <row r="452" spans="1:20" x14ac:dyDescent="0.25">
      <c r="A452" t="s">
        <v>199</v>
      </c>
      <c r="B452">
        <v>13229</v>
      </c>
      <c r="C452" t="s">
        <v>3</v>
      </c>
      <c r="D452" s="1">
        <v>44783.990069444444</v>
      </c>
      <c r="E452" t="s">
        <v>17</v>
      </c>
      <c r="F452" t="s">
        <v>149</v>
      </c>
      <c r="G452" t="s">
        <v>207</v>
      </c>
      <c r="H452" t="s">
        <v>246</v>
      </c>
      <c r="I452" t="s">
        <v>167</v>
      </c>
      <c r="J452" t="s">
        <v>178</v>
      </c>
      <c r="K452" t="s">
        <v>202</v>
      </c>
      <c r="L452">
        <v>25000000</v>
      </c>
      <c r="M452" t="s">
        <v>218</v>
      </c>
      <c r="N452" t="s">
        <v>218</v>
      </c>
      <c r="O452" t="s">
        <v>97</v>
      </c>
      <c r="P452" t="s">
        <v>210</v>
      </c>
      <c r="Q452" s="2">
        <v>44783.291666666664</v>
      </c>
      <c r="R452" s="2">
        <v>44858.999305555553</v>
      </c>
      <c r="S452" t="s">
        <v>247</v>
      </c>
      <c r="T452">
        <v>44896</v>
      </c>
    </row>
    <row r="453" spans="1:20" x14ac:dyDescent="0.25">
      <c r="A453" t="s">
        <v>199</v>
      </c>
      <c r="B453">
        <v>13241</v>
      </c>
      <c r="C453" t="s">
        <v>5</v>
      </c>
      <c r="D453" s="1">
        <v>44788.834999999999</v>
      </c>
      <c r="E453" t="s">
        <v>33</v>
      </c>
      <c r="F453" t="s">
        <v>149</v>
      </c>
      <c r="G453" t="s">
        <v>207</v>
      </c>
      <c r="H453" t="s">
        <v>262</v>
      </c>
      <c r="I453" t="s">
        <v>169</v>
      </c>
      <c r="J453" t="s">
        <v>178</v>
      </c>
      <c r="K453" t="s">
        <v>202</v>
      </c>
      <c r="L453">
        <v>2400000</v>
      </c>
      <c r="M453" t="s">
        <v>218</v>
      </c>
      <c r="N453" t="s">
        <v>218</v>
      </c>
      <c r="O453" t="s">
        <v>97</v>
      </c>
      <c r="P453" t="s">
        <v>204</v>
      </c>
      <c r="Q453" s="2" t="s">
        <v>264</v>
      </c>
      <c r="R453" s="2"/>
      <c r="S453" t="s">
        <v>1018</v>
      </c>
      <c r="T453">
        <v>45017</v>
      </c>
    </row>
    <row r="454" spans="1:20" x14ac:dyDescent="0.25">
      <c r="A454" t="s">
        <v>199</v>
      </c>
      <c r="B454">
        <v>12971</v>
      </c>
      <c r="C454" t="s">
        <v>3</v>
      </c>
      <c r="D454" s="1">
        <v>44788.868310185186</v>
      </c>
      <c r="E454" t="s">
        <v>43</v>
      </c>
      <c r="F454" t="s">
        <v>149</v>
      </c>
      <c r="G454" t="s">
        <v>200</v>
      </c>
      <c r="H454" t="s">
        <v>694</v>
      </c>
      <c r="I454" t="s">
        <v>172</v>
      </c>
      <c r="J454" t="s">
        <v>178</v>
      </c>
      <c r="K454" t="s">
        <v>202</v>
      </c>
      <c r="L454">
        <v>4209703</v>
      </c>
      <c r="M454" t="s">
        <v>218</v>
      </c>
      <c r="N454" t="s">
        <v>218</v>
      </c>
      <c r="O454" t="s">
        <v>97</v>
      </c>
      <c r="P454" t="s">
        <v>210</v>
      </c>
      <c r="Q454" s="2">
        <v>44788.791666666664</v>
      </c>
      <c r="R454" s="2">
        <v>44846.999305555553</v>
      </c>
      <c r="S454" t="s">
        <v>1001</v>
      </c>
      <c r="T454">
        <v>44896</v>
      </c>
    </row>
    <row r="455" spans="1:20" x14ac:dyDescent="0.25">
      <c r="A455" t="s">
        <v>199</v>
      </c>
      <c r="B455">
        <v>13265</v>
      </c>
      <c r="C455" t="s">
        <v>4</v>
      </c>
      <c r="D455" s="1">
        <v>44789.899212962962</v>
      </c>
      <c r="E455" t="s">
        <v>32</v>
      </c>
      <c r="F455" t="s">
        <v>149</v>
      </c>
      <c r="G455" t="s">
        <v>207</v>
      </c>
      <c r="H455" t="s">
        <v>217</v>
      </c>
      <c r="I455" t="s">
        <v>166</v>
      </c>
      <c r="J455" t="s">
        <v>178</v>
      </c>
      <c r="K455" t="s">
        <v>202</v>
      </c>
      <c r="L455">
        <v>440000</v>
      </c>
      <c r="M455" t="s">
        <v>218</v>
      </c>
      <c r="N455" t="s">
        <v>218</v>
      </c>
      <c r="O455" t="s">
        <v>97</v>
      </c>
      <c r="P455" t="s">
        <v>210</v>
      </c>
      <c r="Q455" s="2">
        <v>44790.291666666664</v>
      </c>
      <c r="R455" s="2">
        <v>44819.666666666664</v>
      </c>
      <c r="S455" t="s">
        <v>1019</v>
      </c>
      <c r="T455" t="s">
        <v>1020</v>
      </c>
    </row>
    <row r="456" spans="1:20" x14ac:dyDescent="0.25">
      <c r="A456" t="s">
        <v>199</v>
      </c>
      <c r="B456">
        <v>13295</v>
      </c>
      <c r="C456" t="s">
        <v>3</v>
      </c>
      <c r="D456" s="1">
        <v>44791.082094907404</v>
      </c>
      <c r="E456" t="s">
        <v>17</v>
      </c>
      <c r="F456" t="s">
        <v>149</v>
      </c>
      <c r="G456" t="s">
        <v>207</v>
      </c>
      <c r="H456" t="s">
        <v>246</v>
      </c>
      <c r="I456" t="s">
        <v>157</v>
      </c>
      <c r="J456" t="s">
        <v>178</v>
      </c>
      <c r="K456">
        <v>0.1</v>
      </c>
      <c r="L456">
        <v>7000000</v>
      </c>
      <c r="M456" t="s">
        <v>218</v>
      </c>
      <c r="N456" t="s">
        <v>218</v>
      </c>
      <c r="O456" t="s">
        <v>97</v>
      </c>
      <c r="P456" t="s">
        <v>210</v>
      </c>
      <c r="Q456" s="2">
        <v>44790.291666666664</v>
      </c>
      <c r="R456" s="2">
        <v>44851.999305555553</v>
      </c>
      <c r="S456" t="s">
        <v>247</v>
      </c>
      <c r="T456" t="s">
        <v>1021</v>
      </c>
    </row>
    <row r="457" spans="1:20" x14ac:dyDescent="0.25">
      <c r="A457" t="s">
        <v>199</v>
      </c>
      <c r="B457">
        <v>10514</v>
      </c>
      <c r="C457" t="s">
        <v>4</v>
      </c>
      <c r="D457" s="1">
        <v>44792.609363425923</v>
      </c>
      <c r="E457" t="s">
        <v>43</v>
      </c>
      <c r="F457" t="s">
        <v>149</v>
      </c>
      <c r="G457" t="s">
        <v>200</v>
      </c>
      <c r="H457" t="s">
        <v>538</v>
      </c>
      <c r="I457" t="s">
        <v>172</v>
      </c>
      <c r="J457" t="s">
        <v>178</v>
      </c>
      <c r="K457" t="s">
        <v>202</v>
      </c>
      <c r="M457" t="s">
        <v>218</v>
      </c>
      <c r="N457" t="s">
        <v>218</v>
      </c>
      <c r="O457" t="s">
        <v>97</v>
      </c>
      <c r="P457" t="s">
        <v>210</v>
      </c>
      <c r="Q457" s="2">
        <v>44739.291666666664</v>
      </c>
      <c r="R457" s="2">
        <v>44785</v>
      </c>
      <c r="S457" t="s">
        <v>1022</v>
      </c>
      <c r="T457">
        <v>44852</v>
      </c>
    </row>
    <row r="458" spans="1:20" x14ac:dyDescent="0.25">
      <c r="A458" t="s">
        <v>199</v>
      </c>
      <c r="B458">
        <v>7343</v>
      </c>
      <c r="C458" t="s">
        <v>4</v>
      </c>
      <c r="D458" s="1">
        <v>44795.751585648148</v>
      </c>
      <c r="E458" t="s">
        <v>20</v>
      </c>
      <c r="F458" t="s">
        <v>149</v>
      </c>
      <c r="G458" t="s">
        <v>207</v>
      </c>
      <c r="H458" t="s">
        <v>279</v>
      </c>
      <c r="I458" t="s">
        <v>171</v>
      </c>
      <c r="J458" t="s">
        <v>178</v>
      </c>
      <c r="K458" t="s">
        <v>202</v>
      </c>
      <c r="L458">
        <v>5000000</v>
      </c>
      <c r="M458" t="s">
        <v>218</v>
      </c>
      <c r="N458" t="s">
        <v>218</v>
      </c>
      <c r="O458" t="s">
        <v>97</v>
      </c>
      <c r="P458" t="s">
        <v>177</v>
      </c>
      <c r="Q458" s="2">
        <v>44502.291666666664</v>
      </c>
      <c r="R458" s="2">
        <v>44623</v>
      </c>
      <c r="S458" t="s">
        <v>1023</v>
      </c>
      <c r="T458" t="s">
        <v>547</v>
      </c>
    </row>
    <row r="459" spans="1:20" x14ac:dyDescent="0.25">
      <c r="A459" t="s">
        <v>199</v>
      </c>
      <c r="B459">
        <v>7361</v>
      </c>
      <c r="C459" t="s">
        <v>4</v>
      </c>
      <c r="D459" s="1">
        <v>44795.751898148148</v>
      </c>
      <c r="E459" t="s">
        <v>20</v>
      </c>
      <c r="F459" t="s">
        <v>149</v>
      </c>
      <c r="G459" t="s">
        <v>207</v>
      </c>
      <c r="H459" t="s">
        <v>279</v>
      </c>
      <c r="I459" t="s">
        <v>171</v>
      </c>
      <c r="J459" t="s">
        <v>178</v>
      </c>
      <c r="K459" t="s">
        <v>202</v>
      </c>
      <c r="L459">
        <v>5000000</v>
      </c>
      <c r="M459" t="s">
        <v>218</v>
      </c>
      <c r="N459" t="s">
        <v>218</v>
      </c>
      <c r="O459" t="s">
        <v>97</v>
      </c>
      <c r="P459" t="s">
        <v>177</v>
      </c>
      <c r="Q459" s="2">
        <v>44503.291666666664</v>
      </c>
      <c r="R459" s="2">
        <v>44623</v>
      </c>
      <c r="S459" t="s">
        <v>1023</v>
      </c>
      <c r="T459" t="s">
        <v>547</v>
      </c>
    </row>
    <row r="460" spans="1:20" x14ac:dyDescent="0.25">
      <c r="A460" t="s">
        <v>199</v>
      </c>
      <c r="B460">
        <v>8684</v>
      </c>
      <c r="C460" t="s">
        <v>3</v>
      </c>
      <c r="D460" s="1">
        <v>44796.769212962965</v>
      </c>
      <c r="E460" t="s">
        <v>36</v>
      </c>
      <c r="F460" t="s">
        <v>150</v>
      </c>
      <c r="G460" t="s">
        <v>200</v>
      </c>
      <c r="H460" t="s">
        <v>319</v>
      </c>
      <c r="I460" t="s">
        <v>163</v>
      </c>
      <c r="J460" t="s">
        <v>175</v>
      </c>
      <c r="K460" t="s">
        <v>202</v>
      </c>
      <c r="L460">
        <v>72000000</v>
      </c>
      <c r="M460" t="s">
        <v>218</v>
      </c>
      <c r="N460" t="s">
        <v>218</v>
      </c>
      <c r="O460" t="s">
        <v>97</v>
      </c>
      <c r="P460" t="s">
        <v>210</v>
      </c>
      <c r="Q460" s="2">
        <v>44589.333333333336</v>
      </c>
      <c r="R460" s="2" t="s">
        <v>640</v>
      </c>
      <c r="S460" t="s">
        <v>462</v>
      </c>
      <c r="T460">
        <v>44713</v>
      </c>
    </row>
    <row r="461" spans="1:20" x14ac:dyDescent="0.25">
      <c r="A461" t="s">
        <v>199</v>
      </c>
      <c r="B461">
        <v>13319</v>
      </c>
      <c r="C461" t="s">
        <v>3</v>
      </c>
      <c r="D461" s="1">
        <v>44796.896423611113</v>
      </c>
      <c r="E461" t="s">
        <v>43</v>
      </c>
      <c r="F461" t="s">
        <v>149</v>
      </c>
      <c r="G461" t="s">
        <v>200</v>
      </c>
      <c r="H461" t="s">
        <v>538</v>
      </c>
      <c r="I461" t="s">
        <v>172</v>
      </c>
      <c r="J461" t="s">
        <v>178</v>
      </c>
      <c r="K461" t="s">
        <v>202</v>
      </c>
      <c r="M461" t="s">
        <v>218</v>
      </c>
      <c r="N461" t="s">
        <v>218</v>
      </c>
      <c r="O461" t="s">
        <v>97</v>
      </c>
      <c r="P461" t="s">
        <v>210</v>
      </c>
      <c r="Q461" s="2">
        <v>44792.291666666664</v>
      </c>
      <c r="R461" s="2">
        <v>44875.999305555553</v>
      </c>
      <c r="S461" t="s">
        <v>1022</v>
      </c>
      <c r="T461">
        <v>44944</v>
      </c>
    </row>
    <row r="462" spans="1:20" x14ac:dyDescent="0.25">
      <c r="A462" t="s">
        <v>199</v>
      </c>
      <c r="B462">
        <v>13256</v>
      </c>
      <c r="C462" t="s">
        <v>5</v>
      </c>
      <c r="D462" s="1">
        <v>44798.923310185186</v>
      </c>
      <c r="E462" t="s">
        <v>47</v>
      </c>
      <c r="F462" t="s">
        <v>149</v>
      </c>
      <c r="G462" t="s">
        <v>207</v>
      </c>
      <c r="H462" t="s">
        <v>265</v>
      </c>
      <c r="I462" t="s">
        <v>169</v>
      </c>
      <c r="J462" t="s">
        <v>178</v>
      </c>
      <c r="K462">
        <v>0.25</v>
      </c>
      <c r="L462">
        <v>285000000</v>
      </c>
      <c r="M462" t="s">
        <v>218</v>
      </c>
      <c r="N462" t="s">
        <v>218</v>
      </c>
      <c r="O462" t="s">
        <v>97</v>
      </c>
      <c r="P462" t="s">
        <v>210</v>
      </c>
      <c r="Q462" s="2" t="s">
        <v>221</v>
      </c>
      <c r="R462" s="2"/>
      <c r="S462">
        <v>46357</v>
      </c>
      <c r="T462" t="s">
        <v>221</v>
      </c>
    </row>
    <row r="463" spans="1:20" x14ac:dyDescent="0.25">
      <c r="A463" t="s">
        <v>199</v>
      </c>
      <c r="B463">
        <v>11591</v>
      </c>
      <c r="C463" t="s">
        <v>4</v>
      </c>
      <c r="D463" s="1">
        <v>44798.925324074073</v>
      </c>
      <c r="E463" t="s">
        <v>35</v>
      </c>
      <c r="F463" t="s">
        <v>149</v>
      </c>
      <c r="G463" t="s">
        <v>207</v>
      </c>
      <c r="H463" t="s">
        <v>770</v>
      </c>
      <c r="I463" t="s">
        <v>168</v>
      </c>
      <c r="J463" t="s">
        <v>178</v>
      </c>
      <c r="K463" t="s">
        <v>202</v>
      </c>
      <c r="L463">
        <v>81000000</v>
      </c>
      <c r="M463" t="s">
        <v>218</v>
      </c>
      <c r="N463" t="s">
        <v>218</v>
      </c>
      <c r="O463" t="s">
        <v>97</v>
      </c>
      <c r="P463" t="s">
        <v>210</v>
      </c>
      <c r="Q463" s="2">
        <v>44749.291666666664</v>
      </c>
      <c r="R463" s="2">
        <v>44785.625</v>
      </c>
      <c r="S463" t="s">
        <v>1024</v>
      </c>
      <c r="T463">
        <v>44893</v>
      </c>
    </row>
    <row r="464" spans="1:20" x14ac:dyDescent="0.25">
      <c r="A464" t="s">
        <v>199</v>
      </c>
      <c r="B464">
        <v>13631</v>
      </c>
      <c r="C464" t="s">
        <v>3</v>
      </c>
      <c r="D464" s="1">
        <v>44804.800729166665</v>
      </c>
      <c r="E464" t="s">
        <v>51</v>
      </c>
      <c r="F464" t="s">
        <v>149</v>
      </c>
      <c r="G464" t="s">
        <v>207</v>
      </c>
      <c r="H464" t="s">
        <v>478</v>
      </c>
      <c r="I464" t="s">
        <v>167</v>
      </c>
      <c r="J464" t="s">
        <v>178</v>
      </c>
      <c r="K464" t="s">
        <v>202</v>
      </c>
      <c r="L464">
        <v>47500000</v>
      </c>
      <c r="M464" t="s">
        <v>218</v>
      </c>
      <c r="N464" t="s">
        <v>218</v>
      </c>
      <c r="O464" t="s">
        <v>97</v>
      </c>
      <c r="P464" t="s">
        <v>177</v>
      </c>
      <c r="Q464" s="2">
        <v>44803.291666666664</v>
      </c>
      <c r="R464" s="2">
        <v>44862.708333333336</v>
      </c>
      <c r="S464" t="s">
        <v>1025</v>
      </c>
      <c r="T464">
        <v>44896</v>
      </c>
    </row>
    <row r="465" spans="1:20" x14ac:dyDescent="0.25">
      <c r="A465" t="s">
        <v>199</v>
      </c>
      <c r="B465">
        <v>13607</v>
      </c>
      <c r="C465" t="s">
        <v>3</v>
      </c>
      <c r="D465" s="1">
        <v>44805.677685185183</v>
      </c>
      <c r="E465" t="s">
        <v>32</v>
      </c>
      <c r="F465" t="s">
        <v>149</v>
      </c>
      <c r="G465" t="s">
        <v>207</v>
      </c>
      <c r="H465" t="s">
        <v>214</v>
      </c>
      <c r="I465" t="s">
        <v>168</v>
      </c>
      <c r="J465" t="s">
        <v>178</v>
      </c>
      <c r="K465" t="s">
        <v>202</v>
      </c>
      <c r="L465">
        <v>750000</v>
      </c>
      <c r="M465" t="s">
        <v>218</v>
      </c>
      <c r="N465" t="s">
        <v>218</v>
      </c>
      <c r="O465" t="s">
        <v>97</v>
      </c>
      <c r="P465" t="s">
        <v>210</v>
      </c>
      <c r="Q465" s="2">
        <v>44805.291666666664</v>
      </c>
      <c r="R465" s="2">
        <v>44852.708333333336</v>
      </c>
      <c r="S465">
        <v>46203</v>
      </c>
      <c r="T465" t="s">
        <v>1026</v>
      </c>
    </row>
    <row r="466" spans="1:20" x14ac:dyDescent="0.25">
      <c r="A466" t="s">
        <v>199</v>
      </c>
      <c r="B466">
        <v>13796</v>
      </c>
      <c r="C466" t="s">
        <v>3</v>
      </c>
      <c r="D466" s="1">
        <v>44805.684618055559</v>
      </c>
      <c r="E466" t="s">
        <v>35</v>
      </c>
      <c r="F466" t="s">
        <v>151</v>
      </c>
      <c r="G466" t="s">
        <v>207</v>
      </c>
      <c r="H466" t="s">
        <v>574</v>
      </c>
      <c r="I466" t="s">
        <v>164</v>
      </c>
      <c r="J466" t="s">
        <v>177</v>
      </c>
      <c r="K466" t="s">
        <v>202</v>
      </c>
      <c r="L466">
        <v>600000</v>
      </c>
      <c r="M466" t="s">
        <v>218</v>
      </c>
      <c r="N466" t="s">
        <v>218</v>
      </c>
      <c r="O466" t="s">
        <v>97</v>
      </c>
      <c r="P466" t="s">
        <v>210</v>
      </c>
      <c r="Q466" s="2">
        <v>44806</v>
      </c>
      <c r="R466" s="2">
        <v>44865.708333333336</v>
      </c>
      <c r="S466" t="s">
        <v>521</v>
      </c>
      <c r="T466">
        <v>44927</v>
      </c>
    </row>
    <row r="467" spans="1:20" x14ac:dyDescent="0.25">
      <c r="A467" t="s">
        <v>199</v>
      </c>
      <c r="B467">
        <v>13802</v>
      </c>
      <c r="C467" t="s">
        <v>3</v>
      </c>
      <c r="D467" s="1">
        <v>44805.689062500001</v>
      </c>
      <c r="E467" t="s">
        <v>35</v>
      </c>
      <c r="F467" t="s">
        <v>151</v>
      </c>
      <c r="G467" t="s">
        <v>207</v>
      </c>
      <c r="H467" t="s">
        <v>574</v>
      </c>
      <c r="I467" t="s">
        <v>164</v>
      </c>
      <c r="J467" t="s">
        <v>178</v>
      </c>
      <c r="K467" t="s">
        <v>202</v>
      </c>
      <c r="L467">
        <v>117000</v>
      </c>
      <c r="M467" t="s">
        <v>218</v>
      </c>
      <c r="N467" t="s">
        <v>218</v>
      </c>
      <c r="O467" t="s">
        <v>97</v>
      </c>
      <c r="P467" t="s">
        <v>210</v>
      </c>
      <c r="Q467" s="2">
        <v>44806</v>
      </c>
      <c r="R467" s="2">
        <v>44865.708333333336</v>
      </c>
      <c r="S467" t="s">
        <v>521</v>
      </c>
      <c r="T467">
        <v>44927</v>
      </c>
    </row>
    <row r="468" spans="1:20" x14ac:dyDescent="0.25">
      <c r="A468" t="s">
        <v>199</v>
      </c>
      <c r="B468">
        <v>13805</v>
      </c>
      <c r="C468" t="s">
        <v>3</v>
      </c>
      <c r="D468" s="1">
        <v>44805.692430555559</v>
      </c>
      <c r="E468" t="s">
        <v>35</v>
      </c>
      <c r="F468" t="s">
        <v>151</v>
      </c>
      <c r="G468" t="s">
        <v>207</v>
      </c>
      <c r="H468" t="s">
        <v>574</v>
      </c>
      <c r="I468" t="s">
        <v>164</v>
      </c>
      <c r="J468" t="s">
        <v>178</v>
      </c>
      <c r="K468" t="s">
        <v>202</v>
      </c>
      <c r="L468">
        <v>1500000</v>
      </c>
      <c r="M468" t="s">
        <v>218</v>
      </c>
      <c r="N468" t="s">
        <v>218</v>
      </c>
      <c r="O468" t="s">
        <v>97</v>
      </c>
      <c r="P468" t="s">
        <v>210</v>
      </c>
      <c r="Q468" s="2">
        <v>44806</v>
      </c>
      <c r="R468" s="2">
        <v>44865.708333333336</v>
      </c>
      <c r="S468" t="s">
        <v>521</v>
      </c>
      <c r="T468">
        <v>44927</v>
      </c>
    </row>
    <row r="469" spans="1:20" x14ac:dyDescent="0.25">
      <c r="A469" t="s">
        <v>199</v>
      </c>
      <c r="B469">
        <v>13868</v>
      </c>
      <c r="C469" t="s">
        <v>3</v>
      </c>
      <c r="D469" s="1">
        <v>44806.843865740739</v>
      </c>
      <c r="E469" t="s">
        <v>43</v>
      </c>
      <c r="F469" t="s">
        <v>149</v>
      </c>
      <c r="G469" t="s">
        <v>200</v>
      </c>
      <c r="H469" t="s">
        <v>694</v>
      </c>
      <c r="I469" t="s">
        <v>162</v>
      </c>
      <c r="J469" t="s">
        <v>178</v>
      </c>
      <c r="K469" t="s">
        <v>202</v>
      </c>
      <c r="L469">
        <v>750000</v>
      </c>
      <c r="M469" t="s">
        <v>218</v>
      </c>
      <c r="N469" t="s">
        <v>218</v>
      </c>
      <c r="O469" t="s">
        <v>97</v>
      </c>
      <c r="P469" t="s">
        <v>210</v>
      </c>
      <c r="Q469" s="2">
        <v>44806.291666666664</v>
      </c>
      <c r="R469" s="2">
        <v>44902.999305555553</v>
      </c>
      <c r="S469" t="s">
        <v>1001</v>
      </c>
      <c r="T469">
        <v>44958</v>
      </c>
    </row>
    <row r="470" spans="1:20" x14ac:dyDescent="0.25">
      <c r="A470" t="s">
        <v>199</v>
      </c>
      <c r="B470">
        <v>13874</v>
      </c>
      <c r="C470" t="s">
        <v>3</v>
      </c>
      <c r="D470" s="1">
        <v>44806.939699074072</v>
      </c>
      <c r="E470" t="s">
        <v>14</v>
      </c>
      <c r="F470" t="s">
        <v>149</v>
      </c>
      <c r="G470" t="s">
        <v>207</v>
      </c>
      <c r="H470" t="s">
        <v>770</v>
      </c>
      <c r="I470" t="s">
        <v>168</v>
      </c>
      <c r="J470" t="s">
        <v>178</v>
      </c>
      <c r="K470" t="s">
        <v>202</v>
      </c>
      <c r="L470">
        <v>5000000</v>
      </c>
      <c r="M470" t="s">
        <v>1027</v>
      </c>
      <c r="N470" t="s">
        <v>218</v>
      </c>
      <c r="O470" t="s">
        <v>97</v>
      </c>
      <c r="P470" t="s">
        <v>177</v>
      </c>
      <c r="Q470" s="2">
        <v>44811.291666666664</v>
      </c>
      <c r="R470" s="2">
        <v>44834.708333333336</v>
      </c>
      <c r="S470" t="s">
        <v>700</v>
      </c>
      <c r="T470">
        <v>44848</v>
      </c>
    </row>
    <row r="471" spans="1:20" x14ac:dyDescent="0.25">
      <c r="A471" t="s">
        <v>199</v>
      </c>
      <c r="B471">
        <v>12215</v>
      </c>
      <c r="C471" t="s">
        <v>3</v>
      </c>
      <c r="D471" s="1">
        <v>44810.641018518516</v>
      </c>
      <c r="E471" t="s">
        <v>30</v>
      </c>
      <c r="F471" t="s">
        <v>149</v>
      </c>
      <c r="G471" t="s">
        <v>207</v>
      </c>
      <c r="H471" t="s">
        <v>333</v>
      </c>
      <c r="I471" t="s">
        <v>171</v>
      </c>
      <c r="J471" t="s">
        <v>178</v>
      </c>
      <c r="K471">
        <v>0.25</v>
      </c>
      <c r="L471">
        <v>2400000</v>
      </c>
      <c r="M471" t="s">
        <v>218</v>
      </c>
      <c r="N471" t="s">
        <v>218</v>
      </c>
      <c r="O471" t="s">
        <v>97</v>
      </c>
      <c r="P471" t="s">
        <v>210</v>
      </c>
      <c r="Q471" s="2">
        <v>44810.291666666664</v>
      </c>
      <c r="R471" s="2">
        <v>44883.999305555553</v>
      </c>
      <c r="S471" t="s">
        <v>576</v>
      </c>
      <c r="T471">
        <v>44958</v>
      </c>
    </row>
    <row r="472" spans="1:20" x14ac:dyDescent="0.25">
      <c r="A472" t="s">
        <v>199</v>
      </c>
      <c r="B472">
        <v>13877</v>
      </c>
      <c r="C472" t="s">
        <v>3</v>
      </c>
      <c r="D472" s="1">
        <v>44810.833692129629</v>
      </c>
      <c r="E472" t="s">
        <v>32</v>
      </c>
      <c r="F472" t="s">
        <v>149</v>
      </c>
      <c r="G472" t="s">
        <v>200</v>
      </c>
      <c r="H472" t="s">
        <v>266</v>
      </c>
      <c r="I472" t="s">
        <v>172</v>
      </c>
      <c r="J472" t="s">
        <v>178</v>
      </c>
      <c r="K472" t="s">
        <v>202</v>
      </c>
      <c r="M472" t="s">
        <v>218</v>
      </c>
      <c r="N472" t="s">
        <v>218</v>
      </c>
      <c r="O472" t="s">
        <v>97</v>
      </c>
      <c r="P472" t="s">
        <v>210</v>
      </c>
      <c r="Q472" s="2">
        <v>44806.291666666664</v>
      </c>
      <c r="R472" s="2" t="s">
        <v>640</v>
      </c>
      <c r="S472" t="s">
        <v>1028</v>
      </c>
      <c r="T472" t="s">
        <v>1028</v>
      </c>
    </row>
    <row r="473" spans="1:20" x14ac:dyDescent="0.25">
      <c r="A473" t="s">
        <v>199</v>
      </c>
      <c r="B473">
        <v>13916</v>
      </c>
      <c r="C473" t="s">
        <v>3</v>
      </c>
      <c r="D473" s="1">
        <v>44811.979131944441</v>
      </c>
      <c r="E473" t="s">
        <v>17</v>
      </c>
      <c r="F473" t="s">
        <v>149</v>
      </c>
      <c r="G473" t="s">
        <v>207</v>
      </c>
      <c r="H473" t="s">
        <v>246</v>
      </c>
      <c r="I473" t="s">
        <v>157</v>
      </c>
      <c r="J473" t="s">
        <v>178</v>
      </c>
      <c r="K473">
        <v>0.1</v>
      </c>
      <c r="L473">
        <v>7700000</v>
      </c>
      <c r="M473" t="s">
        <v>218</v>
      </c>
      <c r="N473" t="s">
        <v>218</v>
      </c>
      <c r="O473" t="s">
        <v>97</v>
      </c>
      <c r="P473" t="s">
        <v>210</v>
      </c>
      <c r="Q473" s="2">
        <v>44811.291666666664</v>
      </c>
      <c r="R473" s="2">
        <v>44908.999305555553</v>
      </c>
      <c r="S473" t="s">
        <v>247</v>
      </c>
      <c r="T473" t="s">
        <v>1029</v>
      </c>
    </row>
    <row r="474" spans="1:20" x14ac:dyDescent="0.25">
      <c r="A474" t="s">
        <v>199</v>
      </c>
      <c r="B474">
        <v>13949</v>
      </c>
      <c r="C474" t="s">
        <v>4</v>
      </c>
      <c r="D474" s="1">
        <v>44812.651273148149</v>
      </c>
      <c r="E474" t="s">
        <v>38</v>
      </c>
      <c r="F474" t="s">
        <v>149</v>
      </c>
      <c r="G474" t="s">
        <v>207</v>
      </c>
      <c r="H474" t="s">
        <v>331</v>
      </c>
      <c r="I474" t="s">
        <v>171</v>
      </c>
      <c r="J474" t="s">
        <v>178</v>
      </c>
      <c r="K474" t="s">
        <v>202</v>
      </c>
      <c r="L474">
        <v>5000000</v>
      </c>
      <c r="M474" t="s">
        <v>218</v>
      </c>
      <c r="N474" t="s">
        <v>218</v>
      </c>
      <c r="O474" t="s">
        <v>97</v>
      </c>
      <c r="P474" t="s">
        <v>230</v>
      </c>
      <c r="Q474" s="2">
        <v>44812.652777777781</v>
      </c>
      <c r="R474" s="2">
        <v>44820.999305555553</v>
      </c>
      <c r="S474" t="s">
        <v>220</v>
      </c>
      <c r="T474">
        <v>44927</v>
      </c>
    </row>
    <row r="475" spans="1:20" x14ac:dyDescent="0.25">
      <c r="A475" t="s">
        <v>199</v>
      </c>
      <c r="B475">
        <v>10325</v>
      </c>
      <c r="C475" t="s">
        <v>4</v>
      </c>
      <c r="D475" s="1">
        <v>44812.719247685185</v>
      </c>
      <c r="E475" t="s">
        <v>30</v>
      </c>
      <c r="F475" t="s">
        <v>149</v>
      </c>
      <c r="G475" t="s">
        <v>207</v>
      </c>
      <c r="H475" t="s">
        <v>333</v>
      </c>
      <c r="I475" t="s">
        <v>169</v>
      </c>
      <c r="J475" t="s">
        <v>178</v>
      </c>
      <c r="K475">
        <v>0.1</v>
      </c>
      <c r="M475" t="s">
        <v>218</v>
      </c>
      <c r="N475" t="s">
        <v>218</v>
      </c>
      <c r="O475" t="s">
        <v>97</v>
      </c>
      <c r="P475" t="s">
        <v>210</v>
      </c>
      <c r="Q475" s="2">
        <v>44679.291666666664</v>
      </c>
      <c r="R475" s="2">
        <v>44813.999305555553</v>
      </c>
      <c r="S475" t="s">
        <v>254</v>
      </c>
      <c r="T475">
        <v>44896</v>
      </c>
    </row>
    <row r="476" spans="1:20" x14ac:dyDescent="0.25">
      <c r="A476" t="s">
        <v>199</v>
      </c>
      <c r="B476">
        <v>12098</v>
      </c>
      <c r="C476" t="s">
        <v>3</v>
      </c>
      <c r="D476" s="1">
        <v>44813.889374999999</v>
      </c>
      <c r="E476" t="s">
        <v>47</v>
      </c>
      <c r="F476" t="s">
        <v>149</v>
      </c>
      <c r="G476" t="s">
        <v>207</v>
      </c>
      <c r="H476" t="s">
        <v>248</v>
      </c>
      <c r="I476" t="s">
        <v>169</v>
      </c>
      <c r="J476" t="s">
        <v>178</v>
      </c>
      <c r="K476">
        <v>0.5</v>
      </c>
      <c r="L476">
        <v>6000000</v>
      </c>
      <c r="M476" t="s">
        <v>218</v>
      </c>
      <c r="N476" t="s">
        <v>218</v>
      </c>
      <c r="O476" t="s">
        <v>97</v>
      </c>
      <c r="P476" t="s">
        <v>210</v>
      </c>
      <c r="Q476" s="2">
        <v>44805.291666666664</v>
      </c>
      <c r="R476" s="2">
        <v>44839.708333333336</v>
      </c>
      <c r="S476" t="s">
        <v>221</v>
      </c>
      <c r="T476">
        <v>44958</v>
      </c>
    </row>
    <row r="477" spans="1:20" x14ac:dyDescent="0.25">
      <c r="A477" t="s">
        <v>199</v>
      </c>
      <c r="B477">
        <v>14123</v>
      </c>
      <c r="C477" t="s">
        <v>3</v>
      </c>
      <c r="D477" s="1">
        <v>44813.961064814815</v>
      </c>
      <c r="E477" t="s">
        <v>15</v>
      </c>
      <c r="F477" t="s">
        <v>149</v>
      </c>
      <c r="G477" t="s">
        <v>207</v>
      </c>
      <c r="H477" t="s">
        <v>1030</v>
      </c>
      <c r="I477" t="s">
        <v>157</v>
      </c>
      <c r="J477" t="s">
        <v>178</v>
      </c>
      <c r="K477" t="s">
        <v>202</v>
      </c>
      <c r="L477">
        <v>200000</v>
      </c>
      <c r="M477" t="s">
        <v>218</v>
      </c>
      <c r="N477" t="s">
        <v>218</v>
      </c>
      <c r="O477" t="s">
        <v>97</v>
      </c>
      <c r="P477" t="s">
        <v>210</v>
      </c>
      <c r="Q477" s="2">
        <v>44814</v>
      </c>
      <c r="R477" s="2">
        <v>44848.708333333336</v>
      </c>
      <c r="S477" t="s">
        <v>878</v>
      </c>
      <c r="T477">
        <v>44880</v>
      </c>
    </row>
    <row r="478" spans="1:20" x14ac:dyDescent="0.25">
      <c r="A478" t="s">
        <v>199</v>
      </c>
      <c r="B478">
        <v>14189</v>
      </c>
      <c r="C478" t="s">
        <v>3</v>
      </c>
      <c r="D478" s="1">
        <v>44817.90520833333</v>
      </c>
      <c r="E478" t="s">
        <v>19</v>
      </c>
      <c r="F478" t="s">
        <v>149</v>
      </c>
      <c r="G478" t="s">
        <v>207</v>
      </c>
      <c r="H478" t="s">
        <v>430</v>
      </c>
      <c r="I478" t="s">
        <v>171</v>
      </c>
      <c r="J478" t="s">
        <v>175</v>
      </c>
      <c r="K478" t="s">
        <v>202</v>
      </c>
      <c r="L478">
        <v>200000</v>
      </c>
      <c r="M478" t="s">
        <v>218</v>
      </c>
      <c r="N478" t="s">
        <v>218</v>
      </c>
      <c r="O478" t="s">
        <v>97</v>
      </c>
      <c r="P478" t="s">
        <v>230</v>
      </c>
      <c r="Q478" s="2">
        <v>44817.90625</v>
      </c>
      <c r="R478" s="2">
        <v>44925.708333333336</v>
      </c>
      <c r="S478" t="s">
        <v>467</v>
      </c>
      <c r="T478" t="s">
        <v>1031</v>
      </c>
    </row>
    <row r="479" spans="1:20" x14ac:dyDescent="0.25">
      <c r="A479" t="s">
        <v>199</v>
      </c>
      <c r="B479">
        <v>14240</v>
      </c>
      <c r="C479" t="s">
        <v>3</v>
      </c>
      <c r="D479" s="1">
        <v>44818.981273148151</v>
      </c>
      <c r="E479" t="s">
        <v>47</v>
      </c>
      <c r="F479" t="s">
        <v>149</v>
      </c>
      <c r="G479" t="s">
        <v>207</v>
      </c>
      <c r="H479" t="s">
        <v>1032</v>
      </c>
      <c r="I479" t="s">
        <v>169</v>
      </c>
      <c r="J479" t="s">
        <v>178</v>
      </c>
      <c r="K479">
        <v>0.5</v>
      </c>
      <c r="L479">
        <v>193000000</v>
      </c>
      <c r="M479" t="s">
        <v>218</v>
      </c>
      <c r="N479" t="s">
        <v>218</v>
      </c>
      <c r="O479" t="s">
        <v>97</v>
      </c>
      <c r="P479" t="s">
        <v>210</v>
      </c>
      <c r="Q479" s="2">
        <v>44818.291666666664</v>
      </c>
      <c r="R479" s="2">
        <v>44958.708333333336</v>
      </c>
      <c r="S479" t="s">
        <v>238</v>
      </c>
      <c r="T479" t="s">
        <v>1033</v>
      </c>
    </row>
    <row r="480" spans="1:20" x14ac:dyDescent="0.25">
      <c r="A480" t="s">
        <v>199</v>
      </c>
      <c r="B480">
        <v>14249</v>
      </c>
      <c r="C480" t="s">
        <v>5</v>
      </c>
      <c r="D480" s="1">
        <v>44819.832615740743</v>
      </c>
      <c r="E480" t="s">
        <v>50</v>
      </c>
      <c r="F480" t="s">
        <v>149</v>
      </c>
      <c r="G480" t="s">
        <v>207</v>
      </c>
      <c r="H480" t="s">
        <v>319</v>
      </c>
      <c r="I480" t="s">
        <v>171</v>
      </c>
      <c r="J480" t="s">
        <v>178</v>
      </c>
      <c r="K480" t="s">
        <v>202</v>
      </c>
      <c r="L480">
        <v>15000000</v>
      </c>
      <c r="M480" t="s">
        <v>218</v>
      </c>
      <c r="N480" t="s">
        <v>218</v>
      </c>
      <c r="O480" t="s">
        <v>97</v>
      </c>
      <c r="P480" t="s">
        <v>230</v>
      </c>
      <c r="Q480" s="2">
        <v>44835</v>
      </c>
      <c r="R480" s="2"/>
      <c r="S480" t="s">
        <v>421</v>
      </c>
      <c r="T480">
        <v>44927</v>
      </c>
    </row>
    <row r="481" spans="1:22" x14ac:dyDescent="0.25">
      <c r="A481" t="s">
        <v>199</v>
      </c>
      <c r="B481">
        <v>14234</v>
      </c>
      <c r="C481" t="s">
        <v>5</v>
      </c>
      <c r="D481" s="1">
        <v>44824.866342592592</v>
      </c>
      <c r="E481" t="s">
        <v>55</v>
      </c>
      <c r="F481" t="s">
        <v>149</v>
      </c>
      <c r="G481" t="s">
        <v>207</v>
      </c>
      <c r="H481" t="s">
        <v>405</v>
      </c>
      <c r="I481" t="s">
        <v>161</v>
      </c>
      <c r="J481" t="s">
        <v>178</v>
      </c>
      <c r="K481" t="s">
        <v>202</v>
      </c>
      <c r="L481">
        <v>10710000</v>
      </c>
      <c r="M481" t="s">
        <v>218</v>
      </c>
      <c r="N481" t="s">
        <v>218</v>
      </c>
      <c r="O481" t="s">
        <v>97</v>
      </c>
      <c r="P481" t="s">
        <v>210</v>
      </c>
      <c r="Q481" s="2" t="s">
        <v>1034</v>
      </c>
      <c r="R481" s="2"/>
      <c r="S481" t="s">
        <v>1035</v>
      </c>
      <c r="T481" t="s">
        <v>1036</v>
      </c>
    </row>
    <row r="482" spans="1:22" x14ac:dyDescent="0.25">
      <c r="A482" t="s">
        <v>199</v>
      </c>
      <c r="B482">
        <v>14204</v>
      </c>
      <c r="C482" t="s">
        <v>3</v>
      </c>
      <c r="D482" s="1">
        <v>44824.893113425926</v>
      </c>
      <c r="E482" t="s">
        <v>55</v>
      </c>
      <c r="F482" t="s">
        <v>149</v>
      </c>
      <c r="G482" t="s">
        <v>207</v>
      </c>
      <c r="H482" t="s">
        <v>1037</v>
      </c>
      <c r="I482" t="s">
        <v>161</v>
      </c>
      <c r="J482" t="s">
        <v>178</v>
      </c>
      <c r="K482">
        <v>0.15</v>
      </c>
      <c r="L482">
        <v>20024000</v>
      </c>
      <c r="M482" t="s">
        <v>218</v>
      </c>
      <c r="N482" t="s">
        <v>218</v>
      </c>
      <c r="O482" t="s">
        <v>97</v>
      </c>
      <c r="P482" t="s">
        <v>210</v>
      </c>
      <c r="Q482" s="2">
        <v>44824.291666666664</v>
      </c>
      <c r="R482" s="2">
        <v>44927</v>
      </c>
      <c r="S482" t="s">
        <v>1038</v>
      </c>
      <c r="T482" t="s">
        <v>1036</v>
      </c>
    </row>
    <row r="483" spans="1:22" x14ac:dyDescent="0.25">
      <c r="A483" t="s">
        <v>199</v>
      </c>
      <c r="B483">
        <v>14228</v>
      </c>
      <c r="C483" t="s">
        <v>3</v>
      </c>
      <c r="D483" s="1">
        <v>44824.989884259259</v>
      </c>
      <c r="E483" t="s">
        <v>55</v>
      </c>
      <c r="F483" t="s">
        <v>149</v>
      </c>
      <c r="G483" t="s">
        <v>207</v>
      </c>
      <c r="H483" t="s">
        <v>405</v>
      </c>
      <c r="I483" t="s">
        <v>161</v>
      </c>
      <c r="J483" t="s">
        <v>178</v>
      </c>
      <c r="K483" t="s">
        <v>202</v>
      </c>
      <c r="L483">
        <v>15000000</v>
      </c>
      <c r="M483" t="s">
        <v>218</v>
      </c>
      <c r="N483" t="s">
        <v>218</v>
      </c>
      <c r="O483" t="s">
        <v>97</v>
      </c>
      <c r="P483" t="s">
        <v>210</v>
      </c>
      <c r="Q483" s="2">
        <v>44824.291666666664</v>
      </c>
      <c r="R483" s="2">
        <v>44927</v>
      </c>
      <c r="S483" t="s">
        <v>1035</v>
      </c>
      <c r="T483" t="s">
        <v>1036</v>
      </c>
    </row>
    <row r="484" spans="1:22" x14ac:dyDescent="0.25">
      <c r="A484" t="s">
        <v>199</v>
      </c>
      <c r="B484">
        <v>12503</v>
      </c>
      <c r="C484" t="s">
        <v>5</v>
      </c>
      <c r="D484" s="1">
        <v>44825.668819444443</v>
      </c>
      <c r="K484">
        <v>0.11</v>
      </c>
      <c r="L484">
        <v>50000000</v>
      </c>
      <c r="M484" t="s">
        <v>218</v>
      </c>
      <c r="N484" t="s">
        <v>218</v>
      </c>
      <c r="O484" t="s">
        <v>97</v>
      </c>
      <c r="Q484" s="2">
        <v>44896</v>
      </c>
      <c r="R484" s="2"/>
      <c r="T484" t="s">
        <v>932</v>
      </c>
    </row>
    <row r="485" spans="1:22" x14ac:dyDescent="0.25">
      <c r="A485" t="s">
        <v>199</v>
      </c>
      <c r="B485">
        <v>13898</v>
      </c>
      <c r="C485" t="s">
        <v>5</v>
      </c>
      <c r="D485" s="1">
        <v>44825.885335648149</v>
      </c>
      <c r="G485" t="s">
        <v>207</v>
      </c>
      <c r="K485" t="s">
        <v>202</v>
      </c>
      <c r="L485">
        <v>37000000</v>
      </c>
      <c r="M485" t="s">
        <v>218</v>
      </c>
      <c r="N485" t="s">
        <v>218</v>
      </c>
      <c r="O485" t="s">
        <v>97</v>
      </c>
      <c r="Q485" s="2" t="s">
        <v>932</v>
      </c>
      <c r="R485" s="2"/>
      <c r="T485" t="s">
        <v>1007</v>
      </c>
    </row>
    <row r="486" spans="1:22" x14ac:dyDescent="0.25">
      <c r="A486" t="s">
        <v>199</v>
      </c>
      <c r="B486">
        <v>14267</v>
      </c>
      <c r="C486" t="s">
        <v>3</v>
      </c>
      <c r="D486" s="1">
        <v>44825.927604166667</v>
      </c>
      <c r="E486" t="s">
        <v>51</v>
      </c>
      <c r="F486" t="s">
        <v>149</v>
      </c>
      <c r="G486" t="s">
        <v>200</v>
      </c>
      <c r="H486" t="s">
        <v>373</v>
      </c>
      <c r="I486" t="s">
        <v>173</v>
      </c>
      <c r="J486" t="s">
        <v>175</v>
      </c>
      <c r="K486" t="s">
        <v>202</v>
      </c>
      <c r="L486">
        <v>650000</v>
      </c>
      <c r="M486" t="s">
        <v>218</v>
      </c>
      <c r="N486" t="s">
        <v>218</v>
      </c>
      <c r="O486" t="s">
        <v>97</v>
      </c>
      <c r="P486" t="s">
        <v>210</v>
      </c>
      <c r="Q486" s="2">
        <v>44823.625</v>
      </c>
      <c r="R486" s="2">
        <v>44866.708333333336</v>
      </c>
      <c r="S486" t="s">
        <v>1039</v>
      </c>
      <c r="T486">
        <v>44927</v>
      </c>
    </row>
    <row r="487" spans="1:22" x14ac:dyDescent="0.25">
      <c r="A487" t="s">
        <v>199</v>
      </c>
      <c r="B487">
        <v>14462</v>
      </c>
      <c r="C487" t="s">
        <v>3</v>
      </c>
      <c r="D487" s="1">
        <v>44826.960405092592</v>
      </c>
      <c r="E487" t="s">
        <v>17</v>
      </c>
      <c r="F487" t="s">
        <v>149</v>
      </c>
      <c r="G487" t="s">
        <v>207</v>
      </c>
      <c r="H487" t="s">
        <v>246</v>
      </c>
      <c r="I487" t="s">
        <v>157</v>
      </c>
      <c r="J487" t="s">
        <v>178</v>
      </c>
      <c r="K487">
        <v>0.2</v>
      </c>
      <c r="L487">
        <v>2638222</v>
      </c>
      <c r="M487" t="s">
        <v>218</v>
      </c>
      <c r="N487" t="s">
        <v>218</v>
      </c>
      <c r="O487" t="s">
        <v>97</v>
      </c>
      <c r="P487" t="s">
        <v>210</v>
      </c>
      <c r="Q487" s="2">
        <v>44826.291666666664</v>
      </c>
      <c r="R487" s="2">
        <v>44894.999305555553</v>
      </c>
      <c r="S487" t="s">
        <v>247</v>
      </c>
      <c r="T487">
        <v>44960</v>
      </c>
    </row>
    <row r="488" spans="1:22" x14ac:dyDescent="0.25">
      <c r="A488" t="s">
        <v>199</v>
      </c>
      <c r="B488">
        <v>13871</v>
      </c>
      <c r="C488" t="s">
        <v>3</v>
      </c>
      <c r="D488" s="1">
        <v>44830.873252314814</v>
      </c>
      <c r="E488" t="s">
        <v>66</v>
      </c>
      <c r="F488" t="s">
        <v>149</v>
      </c>
      <c r="G488" t="s">
        <v>207</v>
      </c>
      <c r="H488" t="s">
        <v>361</v>
      </c>
      <c r="I488" t="s">
        <v>162</v>
      </c>
      <c r="J488" t="s">
        <v>175</v>
      </c>
      <c r="K488">
        <v>1</v>
      </c>
      <c r="L488">
        <v>3000000</v>
      </c>
      <c r="M488" t="s">
        <v>218</v>
      </c>
      <c r="N488" t="s">
        <v>218</v>
      </c>
      <c r="O488" t="s">
        <v>97</v>
      </c>
      <c r="P488" t="s">
        <v>210</v>
      </c>
      <c r="Q488" s="2">
        <v>44830.291666666664</v>
      </c>
      <c r="R488" s="2">
        <v>44858.625</v>
      </c>
      <c r="S488" t="s">
        <v>1040</v>
      </c>
      <c r="T488">
        <v>44896</v>
      </c>
    </row>
    <row r="490" spans="1:22" x14ac:dyDescent="0.25">
      <c r="L490">
        <f>SUM(Grants_Portal_2021_22[EstAvailFunds])</f>
        <v>32196974608</v>
      </c>
      <c r="V490">
        <f>SUM(V2:V488)</f>
        <v>109501</v>
      </c>
    </row>
  </sheetData>
  <conditionalFormatting sqref="B1:B1048576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C546-4A1F-4C95-993B-8D6FB4C17A14}">
  <dimension ref="A3:A4"/>
  <sheetViews>
    <sheetView topLeftCell="A19" workbookViewId="0">
      <selection activeCell="H53" sqref="H53"/>
    </sheetView>
  </sheetViews>
  <sheetFormatPr defaultRowHeight="15" x14ac:dyDescent="0.25"/>
  <cols>
    <col min="1" max="1" width="16.28515625" bestFit="1" customWidth="1"/>
  </cols>
  <sheetData>
    <row r="3" spans="1:1" x14ac:dyDescent="0.25">
      <c r="A3" t="s">
        <v>70</v>
      </c>
    </row>
    <row r="4" spans="1:1" x14ac:dyDescent="0.25">
      <c r="A4" s="13">
        <v>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4A6A-5700-47EA-A999-391002C80FA1}">
  <dimension ref="A1:C27"/>
  <sheetViews>
    <sheetView workbookViewId="0">
      <selection activeCell="H32" sqref="H32"/>
    </sheetView>
  </sheetViews>
  <sheetFormatPr defaultRowHeight="15" x14ac:dyDescent="0.25"/>
  <cols>
    <col min="1" max="1" width="47.5703125" customWidth="1"/>
  </cols>
  <sheetData>
    <row r="1" spans="1:3" x14ac:dyDescent="0.25">
      <c r="A1" t="s">
        <v>71</v>
      </c>
    </row>
    <row r="3" spans="1:3" x14ac:dyDescent="0.25">
      <c r="A3" t="s">
        <v>72</v>
      </c>
    </row>
    <row r="5" spans="1:3" x14ac:dyDescent="0.25">
      <c r="A5" t="s">
        <v>73</v>
      </c>
      <c r="B5" t="s">
        <v>74</v>
      </c>
      <c r="C5" t="s">
        <v>75</v>
      </c>
    </row>
    <row r="6" spans="1:3" x14ac:dyDescent="0.25">
      <c r="A6" t="s">
        <v>76</v>
      </c>
      <c r="B6">
        <v>199</v>
      </c>
      <c r="C6" s="34">
        <f>SUM(B6/B27)</f>
        <v>0.41115702479338845</v>
      </c>
    </row>
    <row r="7" spans="1:3" x14ac:dyDescent="0.25">
      <c r="A7" t="s">
        <v>77</v>
      </c>
      <c r="B7">
        <v>181</v>
      </c>
      <c r="C7" s="34">
        <f>SUM(B7/B27)</f>
        <v>0.37396694214876031</v>
      </c>
    </row>
    <row r="8" spans="1:3" x14ac:dyDescent="0.25">
      <c r="A8" t="s">
        <v>78</v>
      </c>
      <c r="B8">
        <v>97</v>
      </c>
      <c r="C8" s="34">
        <f>SUM(B8/B27)</f>
        <v>0.20041322314049587</v>
      </c>
    </row>
    <row r="9" spans="1:3" x14ac:dyDescent="0.25">
      <c r="A9" t="s">
        <v>79</v>
      </c>
      <c r="B9">
        <v>92</v>
      </c>
      <c r="C9" s="34">
        <f>SUM(B9/B27)</f>
        <v>0.19008264462809918</v>
      </c>
    </row>
    <row r="10" spans="1:3" x14ac:dyDescent="0.25">
      <c r="A10" t="s">
        <v>80</v>
      </c>
      <c r="B10">
        <v>91</v>
      </c>
      <c r="C10" s="34">
        <f>SUM(B10/B27)</f>
        <v>0.18801652892561985</v>
      </c>
    </row>
    <row r="11" spans="1:3" x14ac:dyDescent="0.25">
      <c r="A11" t="s">
        <v>81</v>
      </c>
      <c r="B11">
        <v>64</v>
      </c>
      <c r="C11" t="s">
        <v>72</v>
      </c>
    </row>
    <row r="12" spans="1:3" x14ac:dyDescent="0.25">
      <c r="A12" t="s">
        <v>82</v>
      </c>
      <c r="B12">
        <v>64</v>
      </c>
    </row>
    <row r="13" spans="1:3" x14ac:dyDescent="0.25">
      <c r="A13" t="s">
        <v>83</v>
      </c>
      <c r="B13">
        <v>58</v>
      </c>
    </row>
    <row r="14" spans="1:3" x14ac:dyDescent="0.25">
      <c r="A14" t="s">
        <v>84</v>
      </c>
      <c r="B14">
        <v>53</v>
      </c>
    </row>
    <row r="15" spans="1:3" x14ac:dyDescent="0.25">
      <c r="A15" t="s">
        <v>85</v>
      </c>
      <c r="B15">
        <v>45</v>
      </c>
    </row>
    <row r="16" spans="1:3" x14ac:dyDescent="0.25">
      <c r="A16" t="s">
        <v>86</v>
      </c>
      <c r="B16">
        <v>43</v>
      </c>
    </row>
    <row r="17" spans="1:2" x14ac:dyDescent="0.25">
      <c r="A17" t="s">
        <v>87</v>
      </c>
      <c r="B17">
        <v>43</v>
      </c>
    </row>
    <row r="18" spans="1:2" x14ac:dyDescent="0.25">
      <c r="A18" t="s">
        <v>88</v>
      </c>
      <c r="B18">
        <v>40</v>
      </c>
    </row>
    <row r="19" spans="1:2" x14ac:dyDescent="0.25">
      <c r="A19" t="s">
        <v>89</v>
      </c>
      <c r="B19">
        <v>30</v>
      </c>
    </row>
    <row r="20" spans="1:2" x14ac:dyDescent="0.25">
      <c r="A20" t="s">
        <v>90</v>
      </c>
      <c r="B20">
        <v>25</v>
      </c>
    </row>
    <row r="21" spans="1:2" x14ac:dyDescent="0.25">
      <c r="A21" t="s">
        <v>91</v>
      </c>
      <c r="B21">
        <v>19</v>
      </c>
    </row>
    <row r="22" spans="1:2" x14ac:dyDescent="0.25">
      <c r="A22" t="s">
        <v>92</v>
      </c>
      <c r="B22">
        <v>8</v>
      </c>
    </row>
    <row r="23" spans="1:2" x14ac:dyDescent="0.25">
      <c r="A23" t="s">
        <v>93</v>
      </c>
      <c r="B23">
        <v>5</v>
      </c>
    </row>
    <row r="25" spans="1:2" x14ac:dyDescent="0.25">
      <c r="A25" t="s">
        <v>94</v>
      </c>
      <c r="B25">
        <f>SUM(B6:B24)</f>
        <v>1157</v>
      </c>
    </row>
    <row r="27" spans="1:2" x14ac:dyDescent="0.25">
      <c r="A27" t="s">
        <v>95</v>
      </c>
      <c r="B27">
        <v>484</v>
      </c>
    </row>
  </sheetData>
  <sortState xmlns:xlrd2="http://schemas.microsoft.com/office/spreadsheetml/2017/richdata2" ref="A6:B23">
    <sortCondition descending="1" ref="B6:B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14C1-9727-4D75-9E66-CA64E9E6544E}">
  <dimension ref="A3:D16"/>
  <sheetViews>
    <sheetView workbookViewId="0">
      <selection activeCell="C15" sqref="C15"/>
    </sheetView>
  </sheetViews>
  <sheetFormatPr defaultRowHeight="15" x14ac:dyDescent="0.25"/>
  <cols>
    <col min="1" max="1" width="83.7109375" bestFit="1" customWidth="1"/>
    <col min="2" max="2" width="21.42578125" bestFit="1" customWidth="1"/>
  </cols>
  <sheetData>
    <row r="3" spans="1:4" x14ac:dyDescent="0.25">
      <c r="A3" s="3" t="s">
        <v>2</v>
      </c>
      <c r="B3" t="s">
        <v>96</v>
      </c>
    </row>
    <row r="4" spans="1:4" x14ac:dyDescent="0.25">
      <c r="A4" s="4" t="s">
        <v>97</v>
      </c>
      <c r="B4" s="11">
        <v>0.60164271047227924</v>
      </c>
    </row>
    <row r="5" spans="1:4" x14ac:dyDescent="0.25">
      <c r="A5" s="4" t="s">
        <v>98</v>
      </c>
      <c r="B5" s="11">
        <v>0.32238193018480493</v>
      </c>
    </row>
    <row r="6" spans="1:4" x14ac:dyDescent="0.25">
      <c r="A6" s="4" t="s">
        <v>99</v>
      </c>
      <c r="B6" s="11">
        <v>7.5975359342915813E-2</v>
      </c>
    </row>
    <row r="7" spans="1:4" x14ac:dyDescent="0.25">
      <c r="A7" s="4" t="s">
        <v>6</v>
      </c>
      <c r="B7" s="11">
        <v>0</v>
      </c>
    </row>
    <row r="8" spans="1:4" x14ac:dyDescent="0.25">
      <c r="A8" s="4" t="s">
        <v>7</v>
      </c>
      <c r="B8" s="11">
        <v>1</v>
      </c>
    </row>
    <row r="12" spans="1:4" x14ac:dyDescent="0.25">
      <c r="A12" t="s">
        <v>100</v>
      </c>
    </row>
    <row r="14" spans="1:4" x14ac:dyDescent="0.25">
      <c r="A14" t="s">
        <v>101</v>
      </c>
      <c r="B14" t="s">
        <v>102</v>
      </c>
      <c r="C14" t="s">
        <v>103</v>
      </c>
      <c r="D14" s="11">
        <v>0.6</v>
      </c>
    </row>
    <row r="15" spans="1:4" x14ac:dyDescent="0.25">
      <c r="A15" t="s">
        <v>104</v>
      </c>
      <c r="B15" t="s">
        <v>105</v>
      </c>
      <c r="C15" t="s">
        <v>106</v>
      </c>
      <c r="D15">
        <v>32</v>
      </c>
    </row>
    <row r="16" spans="1:4" x14ac:dyDescent="0.25">
      <c r="A16" t="s">
        <v>107</v>
      </c>
      <c r="B16" t="s">
        <v>108</v>
      </c>
      <c r="D16">
        <v>8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E611-CD47-4890-8556-E6B5DFEB3394}">
  <dimension ref="A1:E491"/>
  <sheetViews>
    <sheetView topLeftCell="A445" workbookViewId="0">
      <selection activeCell="D490" sqref="D490"/>
    </sheetView>
  </sheetViews>
  <sheetFormatPr defaultRowHeight="15" x14ac:dyDescent="0.25"/>
  <cols>
    <col min="1" max="1" width="10.42578125" bestFit="1" customWidth="1"/>
    <col min="2" max="2" width="15.7109375" bestFit="1" customWidth="1"/>
    <col min="3" max="3" width="21.7109375" style="9" bestFit="1" customWidth="1"/>
    <col min="4" max="244" width="16.28515625" bestFit="1" customWidth="1"/>
    <col min="245" max="245" width="11.28515625" bestFit="1" customWidth="1"/>
  </cols>
  <sheetData>
    <row r="1" spans="1:5" x14ac:dyDescent="0.25">
      <c r="A1" t="s">
        <v>109</v>
      </c>
      <c r="B1" t="s">
        <v>110</v>
      </c>
    </row>
    <row r="2" spans="1:5" x14ac:dyDescent="0.25">
      <c r="A2">
        <v>7856</v>
      </c>
      <c r="B2">
        <v>195000</v>
      </c>
    </row>
    <row r="3" spans="1:5" x14ac:dyDescent="0.25">
      <c r="A3">
        <v>9899</v>
      </c>
      <c r="B3">
        <v>100000</v>
      </c>
      <c r="C3"/>
    </row>
    <row r="4" spans="1:5" x14ac:dyDescent="0.25">
      <c r="A4">
        <v>6979</v>
      </c>
      <c r="B4">
        <v>108000</v>
      </c>
      <c r="C4"/>
      <c r="E4" s="9"/>
    </row>
    <row r="5" spans="1:5" x14ac:dyDescent="0.25">
      <c r="A5">
        <v>8519</v>
      </c>
      <c r="B5">
        <v>1088000</v>
      </c>
      <c r="C5"/>
      <c r="E5" s="9"/>
    </row>
    <row r="6" spans="1:5" x14ac:dyDescent="0.25">
      <c r="A6">
        <v>9869</v>
      </c>
      <c r="B6">
        <v>150000</v>
      </c>
      <c r="C6"/>
      <c r="E6" s="9"/>
    </row>
    <row r="7" spans="1:5" x14ac:dyDescent="0.25">
      <c r="A7">
        <v>8201</v>
      </c>
      <c r="B7">
        <v>100000</v>
      </c>
      <c r="C7"/>
      <c r="E7" s="9"/>
    </row>
    <row r="8" spans="1:5" x14ac:dyDescent="0.25">
      <c r="A8">
        <v>7541</v>
      </c>
      <c r="B8">
        <v>198260</v>
      </c>
      <c r="C8"/>
      <c r="E8" s="9"/>
    </row>
    <row r="9" spans="1:5" x14ac:dyDescent="0.25">
      <c r="A9">
        <v>7093</v>
      </c>
      <c r="B9">
        <v>600000</v>
      </c>
      <c r="C9"/>
      <c r="E9" s="9"/>
    </row>
    <row r="10" spans="1:5" x14ac:dyDescent="0.25">
      <c r="A10">
        <v>8573</v>
      </c>
      <c r="B10">
        <v>160000</v>
      </c>
      <c r="C10"/>
      <c r="E10" s="9"/>
    </row>
    <row r="11" spans="1:5" x14ac:dyDescent="0.25">
      <c r="A11">
        <v>7072</v>
      </c>
      <c r="B11">
        <v>1000000</v>
      </c>
      <c r="C11"/>
      <c r="E11" s="9"/>
    </row>
    <row r="12" spans="1:5" x14ac:dyDescent="0.25">
      <c r="A12">
        <v>7069</v>
      </c>
      <c r="B12">
        <v>2000000</v>
      </c>
      <c r="C12"/>
      <c r="E12" s="9"/>
    </row>
    <row r="13" spans="1:5" x14ac:dyDescent="0.25">
      <c r="A13">
        <v>7544</v>
      </c>
      <c r="B13">
        <v>62732</v>
      </c>
      <c r="C13"/>
      <c r="D13" t="s">
        <v>111</v>
      </c>
      <c r="E13" s="9"/>
    </row>
    <row r="14" spans="1:5" x14ac:dyDescent="0.25">
      <c r="A14">
        <v>8297</v>
      </c>
      <c r="B14">
        <v>350000</v>
      </c>
      <c r="C14"/>
      <c r="E14" s="9"/>
    </row>
    <row r="15" spans="1:5" x14ac:dyDescent="0.25">
      <c r="A15">
        <v>7871</v>
      </c>
      <c r="B15">
        <v>6000000</v>
      </c>
      <c r="C15"/>
      <c r="E15" s="9"/>
    </row>
    <row r="16" spans="1:5" x14ac:dyDescent="0.25">
      <c r="A16">
        <v>6997</v>
      </c>
      <c r="B16">
        <v>1500000</v>
      </c>
      <c r="C16"/>
      <c r="E16" s="9"/>
    </row>
    <row r="17" spans="1:5" x14ac:dyDescent="0.25">
      <c r="A17">
        <v>9410</v>
      </c>
      <c r="B17">
        <v>6350000</v>
      </c>
      <c r="C17"/>
      <c r="E17" s="9"/>
    </row>
    <row r="18" spans="1:5" x14ac:dyDescent="0.25">
      <c r="A18">
        <v>7715</v>
      </c>
      <c r="B18">
        <v>5000000</v>
      </c>
      <c r="C18"/>
      <c r="E18" s="9"/>
    </row>
    <row r="19" spans="1:5" x14ac:dyDescent="0.25">
      <c r="A19">
        <v>9230</v>
      </c>
      <c r="B19">
        <v>3000000</v>
      </c>
      <c r="C19"/>
      <c r="E19" s="9"/>
    </row>
    <row r="20" spans="1:5" x14ac:dyDescent="0.25">
      <c r="A20">
        <v>9014</v>
      </c>
      <c r="B20">
        <v>7296000</v>
      </c>
      <c r="C20"/>
      <c r="E20" s="9"/>
    </row>
    <row r="21" spans="1:5" x14ac:dyDescent="0.25">
      <c r="A21">
        <v>7508</v>
      </c>
      <c r="B21">
        <v>50000</v>
      </c>
      <c r="C21"/>
      <c r="E21" s="9"/>
    </row>
    <row r="22" spans="1:5" x14ac:dyDescent="0.25">
      <c r="A22">
        <v>7688</v>
      </c>
      <c r="B22">
        <v>2000000</v>
      </c>
      <c r="C22"/>
      <c r="E22" s="9"/>
    </row>
    <row r="23" spans="1:5" x14ac:dyDescent="0.25">
      <c r="A23">
        <v>6775</v>
      </c>
      <c r="B23">
        <v>3500000</v>
      </c>
      <c r="C23"/>
      <c r="E23" s="9"/>
    </row>
    <row r="24" spans="1:5" x14ac:dyDescent="0.25">
      <c r="A24">
        <v>8777</v>
      </c>
      <c r="B24">
        <v>12000000</v>
      </c>
      <c r="C24"/>
      <c r="E24" s="9"/>
    </row>
    <row r="25" spans="1:5" x14ac:dyDescent="0.25">
      <c r="A25">
        <v>9359</v>
      </c>
      <c r="B25">
        <v>6500000</v>
      </c>
      <c r="C25"/>
      <c r="E25" s="9"/>
    </row>
    <row r="26" spans="1:5" x14ac:dyDescent="0.25">
      <c r="A26">
        <v>6334</v>
      </c>
      <c r="B26">
        <v>10000000</v>
      </c>
      <c r="C26"/>
      <c r="E26" s="9"/>
    </row>
    <row r="27" spans="1:5" x14ac:dyDescent="0.25">
      <c r="A27">
        <v>8579</v>
      </c>
      <c r="B27">
        <v>2565000</v>
      </c>
      <c r="C27"/>
      <c r="E27" s="9"/>
    </row>
    <row r="28" spans="1:5" x14ac:dyDescent="0.25">
      <c r="A28">
        <v>7565</v>
      </c>
      <c r="B28">
        <v>35200000</v>
      </c>
      <c r="C28"/>
      <c r="E28" s="9"/>
    </row>
    <row r="29" spans="1:5" x14ac:dyDescent="0.25">
      <c r="A29">
        <v>5371</v>
      </c>
      <c r="B29">
        <v>3000000</v>
      </c>
      <c r="C29"/>
      <c r="E29" s="9"/>
    </row>
    <row r="30" spans="1:5" x14ac:dyDescent="0.25">
      <c r="A30">
        <v>9788</v>
      </c>
      <c r="B30">
        <v>250000000</v>
      </c>
      <c r="C30"/>
      <c r="E30" s="9"/>
    </row>
    <row r="31" spans="1:5" x14ac:dyDescent="0.25">
      <c r="A31">
        <v>7868</v>
      </c>
      <c r="B31">
        <v>6000000</v>
      </c>
      <c r="C31"/>
      <c r="E31" s="9"/>
    </row>
    <row r="32" spans="1:5" x14ac:dyDescent="0.25">
      <c r="A32">
        <v>9932</v>
      </c>
      <c r="B32">
        <v>31000000</v>
      </c>
      <c r="C32"/>
      <c r="E32" s="9"/>
    </row>
    <row r="33" spans="1:5" x14ac:dyDescent="0.25">
      <c r="A33">
        <v>7673</v>
      </c>
      <c r="B33">
        <v>209650000</v>
      </c>
      <c r="C33"/>
      <c r="E33" s="9"/>
    </row>
    <row r="34" spans="1:5" x14ac:dyDescent="0.25">
      <c r="A34">
        <v>5365</v>
      </c>
      <c r="B34">
        <v>17000000</v>
      </c>
      <c r="C34"/>
      <c r="E34" s="9"/>
    </row>
    <row r="35" spans="1:5" x14ac:dyDescent="0.25">
      <c r="A35">
        <v>7403</v>
      </c>
      <c r="B35">
        <v>67500000</v>
      </c>
      <c r="C35"/>
      <c r="E35" s="9"/>
    </row>
    <row r="36" spans="1:5" x14ac:dyDescent="0.25">
      <c r="A36">
        <v>6364</v>
      </c>
      <c r="B36">
        <v>500000</v>
      </c>
      <c r="C36"/>
      <c r="E36" s="9"/>
    </row>
    <row r="37" spans="1:5" x14ac:dyDescent="0.25">
      <c r="A37">
        <v>7817</v>
      </c>
      <c r="B37">
        <v>6000000</v>
      </c>
      <c r="C37"/>
      <c r="E37" s="9"/>
    </row>
    <row r="38" spans="1:5" x14ac:dyDescent="0.25">
      <c r="A38">
        <v>9452</v>
      </c>
      <c r="B38">
        <v>15000000</v>
      </c>
      <c r="C38"/>
      <c r="E38" s="9"/>
    </row>
    <row r="39" spans="1:5" x14ac:dyDescent="0.25">
      <c r="A39">
        <v>8030</v>
      </c>
      <c r="B39">
        <v>2000000</v>
      </c>
      <c r="C39"/>
      <c r="E39" s="9"/>
    </row>
    <row r="40" spans="1:5" x14ac:dyDescent="0.25">
      <c r="A40">
        <v>8150</v>
      </c>
      <c r="B40">
        <v>225000</v>
      </c>
      <c r="C40"/>
      <c r="E40" s="9"/>
    </row>
    <row r="41" spans="1:5" x14ac:dyDescent="0.25">
      <c r="A41">
        <v>7700</v>
      </c>
      <c r="B41">
        <v>1135000</v>
      </c>
      <c r="C41"/>
      <c r="E41" s="9"/>
    </row>
    <row r="42" spans="1:5" x14ac:dyDescent="0.25">
      <c r="A42">
        <v>8891</v>
      </c>
      <c r="B42">
        <v>50000000</v>
      </c>
      <c r="C42"/>
      <c r="E42" s="9"/>
    </row>
    <row r="43" spans="1:5" x14ac:dyDescent="0.25">
      <c r="A43">
        <v>8705</v>
      </c>
      <c r="B43">
        <v>7000000</v>
      </c>
      <c r="C43"/>
      <c r="E43" s="9"/>
    </row>
    <row r="44" spans="1:5" x14ac:dyDescent="0.25">
      <c r="A44">
        <v>7400</v>
      </c>
      <c r="B44">
        <v>67500000</v>
      </c>
      <c r="C44"/>
      <c r="E44" s="9"/>
    </row>
    <row r="45" spans="1:5" x14ac:dyDescent="0.25">
      <c r="A45">
        <v>8039</v>
      </c>
      <c r="B45">
        <v>13650000</v>
      </c>
      <c r="C45"/>
      <c r="E45" s="9"/>
    </row>
    <row r="46" spans="1:5" x14ac:dyDescent="0.25">
      <c r="A46">
        <v>9803</v>
      </c>
      <c r="B46">
        <v>2534828</v>
      </c>
      <c r="C46"/>
      <c r="E46" s="9"/>
    </row>
    <row r="47" spans="1:5" x14ac:dyDescent="0.25">
      <c r="A47">
        <v>7081</v>
      </c>
      <c r="B47">
        <v>5000000</v>
      </c>
      <c r="C47"/>
      <c r="E47" s="9"/>
    </row>
    <row r="48" spans="1:5" x14ac:dyDescent="0.25">
      <c r="A48">
        <v>10349</v>
      </c>
      <c r="B48">
        <v>50000000</v>
      </c>
      <c r="C48"/>
      <c r="E48" s="9"/>
    </row>
    <row r="49" spans="1:5" x14ac:dyDescent="0.25">
      <c r="A49">
        <v>7129</v>
      </c>
      <c r="B49">
        <v>190000000</v>
      </c>
      <c r="C49"/>
      <c r="E49" s="9"/>
    </row>
    <row r="50" spans="1:5" x14ac:dyDescent="0.25">
      <c r="A50">
        <v>6772</v>
      </c>
      <c r="B50">
        <v>152000000</v>
      </c>
      <c r="C50"/>
      <c r="E50" s="9"/>
    </row>
    <row r="51" spans="1:5" x14ac:dyDescent="0.25">
      <c r="A51">
        <v>9071</v>
      </c>
      <c r="B51">
        <v>202500000</v>
      </c>
      <c r="C51"/>
      <c r="E51" s="9"/>
    </row>
    <row r="52" spans="1:5" x14ac:dyDescent="0.25">
      <c r="A52">
        <v>9725</v>
      </c>
      <c r="B52">
        <v>25946018</v>
      </c>
      <c r="C52"/>
      <c r="E52" s="9"/>
    </row>
    <row r="53" spans="1:5" x14ac:dyDescent="0.25">
      <c r="A53">
        <v>6826</v>
      </c>
      <c r="B53">
        <v>225000</v>
      </c>
      <c r="C53"/>
      <c r="E53" s="9"/>
    </row>
    <row r="54" spans="1:5" x14ac:dyDescent="0.25">
      <c r="A54">
        <v>6685</v>
      </c>
      <c r="B54">
        <v>1800000</v>
      </c>
      <c r="C54"/>
      <c r="E54" s="9"/>
    </row>
    <row r="55" spans="1:5" x14ac:dyDescent="0.25">
      <c r="A55">
        <v>8174</v>
      </c>
      <c r="B55">
        <v>3000000</v>
      </c>
      <c r="C55"/>
      <c r="E55" s="9"/>
    </row>
    <row r="56" spans="1:5" x14ac:dyDescent="0.25">
      <c r="A56">
        <v>6895</v>
      </c>
      <c r="B56">
        <v>16000000</v>
      </c>
      <c r="C56"/>
      <c r="E56" s="9"/>
    </row>
    <row r="57" spans="1:5" x14ac:dyDescent="0.25">
      <c r="A57">
        <v>8510</v>
      </c>
      <c r="B57">
        <v>1000000</v>
      </c>
      <c r="C57"/>
      <c r="E57" s="9"/>
    </row>
    <row r="58" spans="1:5" x14ac:dyDescent="0.25">
      <c r="A58">
        <v>9038</v>
      </c>
      <c r="B58">
        <v>63650000</v>
      </c>
      <c r="C58"/>
      <c r="E58" s="9"/>
    </row>
    <row r="59" spans="1:5" x14ac:dyDescent="0.25">
      <c r="A59">
        <v>2064</v>
      </c>
      <c r="B59">
        <v>1500000</v>
      </c>
      <c r="C59"/>
      <c r="E59" s="9"/>
    </row>
    <row r="60" spans="1:5" x14ac:dyDescent="0.25">
      <c r="A60">
        <v>8324</v>
      </c>
      <c r="B60">
        <v>2000000</v>
      </c>
      <c r="C60"/>
      <c r="E60" s="9"/>
    </row>
    <row r="61" spans="1:5" x14ac:dyDescent="0.25">
      <c r="A61">
        <v>7712</v>
      </c>
      <c r="B61">
        <v>19500000</v>
      </c>
      <c r="C61"/>
      <c r="E61" s="9"/>
    </row>
    <row r="62" spans="1:5" x14ac:dyDescent="0.25">
      <c r="A62">
        <v>9104</v>
      </c>
      <c r="B62">
        <v>1500000</v>
      </c>
      <c r="C62"/>
      <c r="E62" s="9"/>
    </row>
    <row r="63" spans="1:5" x14ac:dyDescent="0.25">
      <c r="A63">
        <v>7039</v>
      </c>
      <c r="B63">
        <v>6815000</v>
      </c>
      <c r="C63"/>
      <c r="E63" s="9"/>
    </row>
    <row r="64" spans="1:5" x14ac:dyDescent="0.25">
      <c r="A64">
        <v>9674</v>
      </c>
      <c r="B64">
        <v>6795000</v>
      </c>
      <c r="C64"/>
    </row>
    <row r="65" spans="1:5" x14ac:dyDescent="0.25">
      <c r="A65">
        <v>6640</v>
      </c>
      <c r="B65">
        <v>12634701</v>
      </c>
    </row>
    <row r="66" spans="1:5" x14ac:dyDescent="0.25">
      <c r="A66">
        <v>10427</v>
      </c>
      <c r="B66">
        <v>65417876</v>
      </c>
    </row>
    <row r="67" spans="1:5" x14ac:dyDescent="0.25">
      <c r="A67">
        <v>9785</v>
      </c>
      <c r="B67">
        <v>1200000</v>
      </c>
    </row>
    <row r="68" spans="1:5" x14ac:dyDescent="0.25">
      <c r="A68">
        <v>7012</v>
      </c>
      <c r="B68">
        <v>3000000</v>
      </c>
      <c r="E68" s="10"/>
    </row>
    <row r="69" spans="1:5" x14ac:dyDescent="0.25">
      <c r="A69">
        <v>8843</v>
      </c>
      <c r="B69">
        <v>3144000</v>
      </c>
    </row>
    <row r="70" spans="1:5" x14ac:dyDescent="0.25">
      <c r="A70">
        <v>9839</v>
      </c>
      <c r="B70">
        <v>6400000</v>
      </c>
    </row>
    <row r="71" spans="1:5" x14ac:dyDescent="0.25">
      <c r="A71">
        <v>8696</v>
      </c>
      <c r="B71">
        <v>400000</v>
      </c>
    </row>
    <row r="72" spans="1:5" x14ac:dyDescent="0.25">
      <c r="A72">
        <v>6802</v>
      </c>
      <c r="B72">
        <v>605000</v>
      </c>
    </row>
    <row r="73" spans="1:5" x14ac:dyDescent="0.25">
      <c r="A73">
        <v>6646</v>
      </c>
      <c r="B73">
        <v>200000</v>
      </c>
    </row>
    <row r="74" spans="1:5" x14ac:dyDescent="0.25">
      <c r="A74">
        <v>8126</v>
      </c>
      <c r="B74">
        <v>2000000</v>
      </c>
    </row>
    <row r="75" spans="1:5" x14ac:dyDescent="0.25">
      <c r="A75">
        <v>9920</v>
      </c>
      <c r="B75">
        <v>23370000</v>
      </c>
    </row>
    <row r="76" spans="1:5" x14ac:dyDescent="0.25">
      <c r="A76">
        <v>8351</v>
      </c>
      <c r="B76">
        <v>500000</v>
      </c>
    </row>
    <row r="77" spans="1:5" x14ac:dyDescent="0.25">
      <c r="A77">
        <v>6337</v>
      </c>
      <c r="B77">
        <v>22000000</v>
      </c>
    </row>
    <row r="78" spans="1:5" x14ac:dyDescent="0.25">
      <c r="A78">
        <v>8774</v>
      </c>
      <c r="B78">
        <v>3500000</v>
      </c>
    </row>
    <row r="79" spans="1:5" x14ac:dyDescent="0.25">
      <c r="A79">
        <v>7111</v>
      </c>
      <c r="B79">
        <v>2500000</v>
      </c>
    </row>
    <row r="80" spans="1:5" x14ac:dyDescent="0.25">
      <c r="A80">
        <v>8462</v>
      </c>
      <c r="B80">
        <v>488000</v>
      </c>
    </row>
    <row r="81" spans="1:2" x14ac:dyDescent="0.25">
      <c r="A81">
        <v>6769</v>
      </c>
      <c r="B81">
        <v>6000000</v>
      </c>
    </row>
    <row r="82" spans="1:2" x14ac:dyDescent="0.25">
      <c r="A82">
        <v>7144</v>
      </c>
      <c r="B82">
        <v>2500000</v>
      </c>
    </row>
    <row r="83" spans="1:2" x14ac:dyDescent="0.25">
      <c r="A83">
        <v>8366</v>
      </c>
      <c r="B83">
        <v>12000</v>
      </c>
    </row>
    <row r="84" spans="1:2" x14ac:dyDescent="0.25">
      <c r="A84">
        <v>7574</v>
      </c>
      <c r="B84">
        <v>1250000</v>
      </c>
    </row>
    <row r="85" spans="1:2" x14ac:dyDescent="0.25">
      <c r="A85">
        <v>9845</v>
      </c>
      <c r="B85">
        <v>57000000</v>
      </c>
    </row>
    <row r="86" spans="1:2" x14ac:dyDescent="0.25">
      <c r="A86">
        <v>6418</v>
      </c>
      <c r="B86">
        <v>3750000</v>
      </c>
    </row>
    <row r="87" spans="1:2" x14ac:dyDescent="0.25">
      <c r="A87">
        <v>7003</v>
      </c>
      <c r="B87">
        <v>35000000</v>
      </c>
    </row>
    <row r="88" spans="1:2" x14ac:dyDescent="0.25">
      <c r="A88">
        <v>7829</v>
      </c>
      <c r="B88">
        <v>120000000</v>
      </c>
    </row>
    <row r="89" spans="1:2" x14ac:dyDescent="0.25">
      <c r="A89">
        <v>8465</v>
      </c>
      <c r="B89">
        <v>250000</v>
      </c>
    </row>
    <row r="90" spans="1:2" x14ac:dyDescent="0.25">
      <c r="A90">
        <v>7108</v>
      </c>
      <c r="B90">
        <v>50000000</v>
      </c>
    </row>
    <row r="91" spans="1:2" x14ac:dyDescent="0.25">
      <c r="A91">
        <v>7763</v>
      </c>
      <c r="B91">
        <v>8500000</v>
      </c>
    </row>
    <row r="92" spans="1:2" x14ac:dyDescent="0.25">
      <c r="A92">
        <v>9677</v>
      </c>
      <c r="B92">
        <v>2500000</v>
      </c>
    </row>
    <row r="93" spans="1:2" x14ac:dyDescent="0.25">
      <c r="A93">
        <v>6919</v>
      </c>
      <c r="B93">
        <v>439000000</v>
      </c>
    </row>
    <row r="94" spans="1:2" x14ac:dyDescent="0.25">
      <c r="A94">
        <v>6937</v>
      </c>
      <c r="B94">
        <v>2700000</v>
      </c>
    </row>
    <row r="95" spans="1:2" x14ac:dyDescent="0.25">
      <c r="A95">
        <v>8123</v>
      </c>
      <c r="B95">
        <v>4800000</v>
      </c>
    </row>
    <row r="96" spans="1:2" x14ac:dyDescent="0.25">
      <c r="A96">
        <v>6574</v>
      </c>
      <c r="B96">
        <v>2000000</v>
      </c>
    </row>
    <row r="97" spans="1:2" x14ac:dyDescent="0.25">
      <c r="A97">
        <v>9671</v>
      </c>
      <c r="B97">
        <v>3136200</v>
      </c>
    </row>
    <row r="98" spans="1:2" x14ac:dyDescent="0.25">
      <c r="A98">
        <v>7319</v>
      </c>
      <c r="B98">
        <v>4000000</v>
      </c>
    </row>
    <row r="99" spans="1:2" x14ac:dyDescent="0.25">
      <c r="A99">
        <v>7424</v>
      </c>
      <c r="B99">
        <v>1500000</v>
      </c>
    </row>
    <row r="100" spans="1:2" x14ac:dyDescent="0.25">
      <c r="A100">
        <v>7739</v>
      </c>
      <c r="B100">
        <v>3000000</v>
      </c>
    </row>
    <row r="101" spans="1:2" x14ac:dyDescent="0.25">
      <c r="A101">
        <v>7880</v>
      </c>
      <c r="B101">
        <v>2000000</v>
      </c>
    </row>
    <row r="102" spans="1:2" x14ac:dyDescent="0.25">
      <c r="A102">
        <v>7709</v>
      </c>
      <c r="B102">
        <v>1500000</v>
      </c>
    </row>
    <row r="103" spans="1:2" x14ac:dyDescent="0.25">
      <c r="A103">
        <v>10433</v>
      </c>
      <c r="B103">
        <v>571487</v>
      </c>
    </row>
    <row r="104" spans="1:2" x14ac:dyDescent="0.25">
      <c r="A104">
        <v>9680</v>
      </c>
      <c r="B104">
        <v>1000000</v>
      </c>
    </row>
    <row r="105" spans="1:2" x14ac:dyDescent="0.25">
      <c r="A105">
        <v>9053</v>
      </c>
      <c r="B105">
        <v>143436700</v>
      </c>
    </row>
    <row r="106" spans="1:2" x14ac:dyDescent="0.25">
      <c r="A106">
        <v>6148</v>
      </c>
      <c r="B106">
        <v>25000000</v>
      </c>
    </row>
    <row r="107" spans="1:2" x14ac:dyDescent="0.25">
      <c r="A107">
        <v>6625</v>
      </c>
      <c r="B107">
        <v>38000000</v>
      </c>
    </row>
    <row r="108" spans="1:2" x14ac:dyDescent="0.25">
      <c r="A108">
        <v>7132</v>
      </c>
      <c r="B108">
        <v>400000</v>
      </c>
    </row>
    <row r="109" spans="1:2" x14ac:dyDescent="0.25">
      <c r="A109">
        <v>7676</v>
      </c>
      <c r="B109">
        <v>6050000</v>
      </c>
    </row>
    <row r="110" spans="1:2" x14ac:dyDescent="0.25">
      <c r="A110">
        <v>7877</v>
      </c>
      <c r="B110">
        <v>12000000</v>
      </c>
    </row>
    <row r="111" spans="1:2" x14ac:dyDescent="0.25">
      <c r="A111">
        <v>9341</v>
      </c>
      <c r="B111">
        <v>800000000</v>
      </c>
    </row>
    <row r="112" spans="1:2" x14ac:dyDescent="0.25">
      <c r="A112">
        <v>9371</v>
      </c>
      <c r="B112">
        <v>15000000</v>
      </c>
    </row>
    <row r="113" spans="1:2" x14ac:dyDescent="0.25">
      <c r="A113">
        <v>9731</v>
      </c>
      <c r="B113">
        <v>15000000</v>
      </c>
    </row>
    <row r="114" spans="1:2" x14ac:dyDescent="0.25">
      <c r="A114">
        <v>6247</v>
      </c>
      <c r="B114">
        <v>15000000</v>
      </c>
    </row>
    <row r="115" spans="1:2" x14ac:dyDescent="0.25">
      <c r="A115">
        <v>8666</v>
      </c>
      <c r="B115">
        <v>500000</v>
      </c>
    </row>
    <row r="116" spans="1:2" x14ac:dyDescent="0.25">
      <c r="A116">
        <v>7060</v>
      </c>
      <c r="B116">
        <v>148500000</v>
      </c>
    </row>
    <row r="117" spans="1:2" x14ac:dyDescent="0.25">
      <c r="A117">
        <v>8222</v>
      </c>
      <c r="B117">
        <v>120000000</v>
      </c>
    </row>
    <row r="118" spans="1:2" x14ac:dyDescent="0.25">
      <c r="A118">
        <v>4112</v>
      </c>
      <c r="B118">
        <v>50400000</v>
      </c>
    </row>
    <row r="119" spans="1:2" x14ac:dyDescent="0.25">
      <c r="A119">
        <v>7153</v>
      </c>
      <c r="B119">
        <v>47500000</v>
      </c>
    </row>
    <row r="120" spans="1:2" x14ac:dyDescent="0.25">
      <c r="A120">
        <v>9413</v>
      </c>
      <c r="B120">
        <v>27999997</v>
      </c>
    </row>
    <row r="121" spans="1:2" x14ac:dyDescent="0.25">
      <c r="A121">
        <v>6622</v>
      </c>
      <c r="B121">
        <v>1160000000</v>
      </c>
    </row>
    <row r="122" spans="1:2" x14ac:dyDescent="0.25">
      <c r="A122">
        <v>8639</v>
      </c>
      <c r="B122">
        <v>5000000</v>
      </c>
    </row>
    <row r="123" spans="1:2" x14ac:dyDescent="0.25">
      <c r="A123">
        <v>6823</v>
      </c>
      <c r="B123">
        <v>57000000</v>
      </c>
    </row>
    <row r="124" spans="1:2" x14ac:dyDescent="0.25">
      <c r="A124">
        <v>6619</v>
      </c>
      <c r="B124">
        <v>18000000</v>
      </c>
    </row>
    <row r="125" spans="1:2" x14ac:dyDescent="0.25">
      <c r="A125">
        <v>7301</v>
      </c>
      <c r="B125">
        <v>47000000</v>
      </c>
    </row>
    <row r="126" spans="1:2" x14ac:dyDescent="0.25">
      <c r="A126">
        <v>9833</v>
      </c>
      <c r="B126">
        <v>750000</v>
      </c>
    </row>
    <row r="127" spans="1:2" x14ac:dyDescent="0.25">
      <c r="A127">
        <v>7814</v>
      </c>
      <c r="B127">
        <v>3000000</v>
      </c>
    </row>
    <row r="128" spans="1:2" x14ac:dyDescent="0.25">
      <c r="A128">
        <v>6610</v>
      </c>
      <c r="B128">
        <v>103000000</v>
      </c>
    </row>
    <row r="129" spans="1:2" x14ac:dyDescent="0.25">
      <c r="A129">
        <v>8360</v>
      </c>
      <c r="B129">
        <v>70000</v>
      </c>
    </row>
    <row r="130" spans="1:2" x14ac:dyDescent="0.25">
      <c r="A130">
        <v>9728</v>
      </c>
      <c r="B130">
        <v>15000000</v>
      </c>
    </row>
    <row r="131" spans="1:2" x14ac:dyDescent="0.25">
      <c r="A131">
        <v>7901</v>
      </c>
      <c r="B131">
        <v>11500000</v>
      </c>
    </row>
    <row r="132" spans="1:2" x14ac:dyDescent="0.25">
      <c r="A132">
        <v>8576</v>
      </c>
      <c r="B132">
        <v>4156514</v>
      </c>
    </row>
    <row r="133" spans="1:2" x14ac:dyDescent="0.25">
      <c r="A133">
        <v>8567</v>
      </c>
      <c r="B133">
        <v>1165628</v>
      </c>
    </row>
    <row r="134" spans="1:2" x14ac:dyDescent="0.25">
      <c r="A134">
        <v>7490</v>
      </c>
      <c r="B134">
        <v>20000000</v>
      </c>
    </row>
    <row r="135" spans="1:2" x14ac:dyDescent="0.25">
      <c r="A135">
        <v>6928</v>
      </c>
      <c r="B135">
        <v>11500000</v>
      </c>
    </row>
    <row r="136" spans="1:2" x14ac:dyDescent="0.25">
      <c r="A136">
        <v>6469</v>
      </c>
      <c r="B136">
        <v>1701000</v>
      </c>
    </row>
    <row r="137" spans="1:2" x14ac:dyDescent="0.25">
      <c r="A137">
        <v>6406</v>
      </c>
      <c r="B137">
        <v>17000000</v>
      </c>
    </row>
    <row r="138" spans="1:2" x14ac:dyDescent="0.25">
      <c r="A138">
        <v>8654</v>
      </c>
      <c r="B138">
        <v>8000000</v>
      </c>
    </row>
    <row r="139" spans="1:2" x14ac:dyDescent="0.25">
      <c r="A139">
        <v>6847</v>
      </c>
      <c r="B139">
        <v>30000000</v>
      </c>
    </row>
    <row r="140" spans="1:2" x14ac:dyDescent="0.25">
      <c r="A140">
        <v>8336</v>
      </c>
      <c r="B140">
        <v>160000000</v>
      </c>
    </row>
    <row r="141" spans="1:2" x14ac:dyDescent="0.25">
      <c r="A141">
        <v>6853</v>
      </c>
      <c r="B141">
        <v>1600000</v>
      </c>
    </row>
    <row r="142" spans="1:2" x14ac:dyDescent="0.25">
      <c r="A142">
        <v>7033</v>
      </c>
      <c r="B142">
        <v>1100000</v>
      </c>
    </row>
    <row r="143" spans="1:2" x14ac:dyDescent="0.25">
      <c r="A143">
        <v>7559</v>
      </c>
      <c r="B143">
        <v>1500000</v>
      </c>
    </row>
    <row r="144" spans="1:2" x14ac:dyDescent="0.25">
      <c r="A144">
        <v>7751</v>
      </c>
      <c r="B144">
        <v>250000</v>
      </c>
    </row>
    <row r="145" spans="1:2" x14ac:dyDescent="0.25">
      <c r="A145">
        <v>6409</v>
      </c>
      <c r="B145">
        <v>3000000</v>
      </c>
    </row>
    <row r="146" spans="1:2" x14ac:dyDescent="0.25">
      <c r="A146">
        <v>8660</v>
      </c>
      <c r="B146">
        <v>1000000</v>
      </c>
    </row>
    <row r="147" spans="1:2" x14ac:dyDescent="0.25">
      <c r="A147">
        <v>6577</v>
      </c>
      <c r="B147">
        <v>41000000</v>
      </c>
    </row>
    <row r="148" spans="1:2" x14ac:dyDescent="0.25">
      <c r="A148">
        <v>8534</v>
      </c>
      <c r="B148">
        <v>14000000</v>
      </c>
    </row>
    <row r="149" spans="1:2" x14ac:dyDescent="0.25">
      <c r="A149">
        <v>9386</v>
      </c>
      <c r="B149">
        <v>5000000000</v>
      </c>
    </row>
    <row r="150" spans="1:2" x14ac:dyDescent="0.25">
      <c r="A150">
        <v>8570</v>
      </c>
      <c r="B150">
        <v>3180000</v>
      </c>
    </row>
    <row r="151" spans="1:2" x14ac:dyDescent="0.25">
      <c r="A151">
        <v>7292</v>
      </c>
      <c r="B151">
        <v>19664680</v>
      </c>
    </row>
    <row r="152" spans="1:2" x14ac:dyDescent="0.25">
      <c r="A152">
        <v>7808</v>
      </c>
      <c r="B152">
        <v>4680000</v>
      </c>
    </row>
    <row r="153" spans="1:2" x14ac:dyDescent="0.25">
      <c r="A153">
        <v>9779</v>
      </c>
      <c r="B153">
        <v>9600000</v>
      </c>
    </row>
    <row r="154" spans="1:2" x14ac:dyDescent="0.25">
      <c r="A154">
        <v>6478</v>
      </c>
      <c r="B154">
        <v>4720000</v>
      </c>
    </row>
    <row r="155" spans="1:2" x14ac:dyDescent="0.25">
      <c r="A155">
        <v>6946</v>
      </c>
      <c r="B155">
        <v>15000000</v>
      </c>
    </row>
    <row r="156" spans="1:2" x14ac:dyDescent="0.25">
      <c r="A156">
        <v>8663</v>
      </c>
      <c r="B156">
        <v>6000000</v>
      </c>
    </row>
    <row r="157" spans="1:2" x14ac:dyDescent="0.25">
      <c r="A157">
        <v>6475</v>
      </c>
      <c r="B157">
        <v>639000</v>
      </c>
    </row>
    <row r="158" spans="1:2" x14ac:dyDescent="0.25">
      <c r="A158">
        <v>7189</v>
      </c>
      <c r="B158">
        <v>45000000</v>
      </c>
    </row>
    <row r="159" spans="1:2" x14ac:dyDescent="0.25">
      <c r="A159">
        <v>8564</v>
      </c>
      <c r="B159">
        <v>12850000</v>
      </c>
    </row>
    <row r="160" spans="1:2" x14ac:dyDescent="0.25">
      <c r="A160">
        <v>8513</v>
      </c>
      <c r="B160">
        <v>17000000</v>
      </c>
    </row>
    <row r="161" spans="1:2" x14ac:dyDescent="0.25">
      <c r="A161">
        <v>9989</v>
      </c>
      <c r="B161">
        <v>1404000</v>
      </c>
    </row>
    <row r="162" spans="1:2" x14ac:dyDescent="0.25">
      <c r="A162">
        <v>6466</v>
      </c>
      <c r="B162">
        <v>600000</v>
      </c>
    </row>
    <row r="163" spans="1:2" x14ac:dyDescent="0.25">
      <c r="A163">
        <v>7805</v>
      </c>
      <c r="B163">
        <v>40000000</v>
      </c>
    </row>
    <row r="164" spans="1:2" x14ac:dyDescent="0.25">
      <c r="A164">
        <v>9575</v>
      </c>
      <c r="B164">
        <v>500000</v>
      </c>
    </row>
    <row r="165" spans="1:2" x14ac:dyDescent="0.25">
      <c r="A165">
        <v>7421</v>
      </c>
      <c r="B165">
        <v>1000000</v>
      </c>
    </row>
    <row r="166" spans="1:2" x14ac:dyDescent="0.25">
      <c r="A166">
        <v>5869</v>
      </c>
      <c r="B166">
        <v>4500000</v>
      </c>
    </row>
    <row r="167" spans="1:2" x14ac:dyDescent="0.25">
      <c r="A167">
        <v>7874</v>
      </c>
      <c r="B167">
        <v>13000000</v>
      </c>
    </row>
    <row r="168" spans="1:2" x14ac:dyDescent="0.25">
      <c r="A168">
        <v>8363</v>
      </c>
      <c r="B168">
        <v>20000</v>
      </c>
    </row>
    <row r="169" spans="1:2" x14ac:dyDescent="0.25">
      <c r="A169">
        <v>9935</v>
      </c>
      <c r="B169">
        <v>2500000</v>
      </c>
    </row>
    <row r="170" spans="1:2" x14ac:dyDescent="0.25">
      <c r="A170">
        <v>10442</v>
      </c>
      <c r="B170">
        <v>4000000</v>
      </c>
    </row>
    <row r="171" spans="1:2" x14ac:dyDescent="0.25">
      <c r="A171">
        <v>7057</v>
      </c>
      <c r="B171">
        <v>57000000</v>
      </c>
    </row>
    <row r="172" spans="1:2" x14ac:dyDescent="0.25">
      <c r="A172">
        <v>8357</v>
      </c>
      <c r="B172">
        <v>40000</v>
      </c>
    </row>
    <row r="173" spans="1:2" x14ac:dyDescent="0.25">
      <c r="A173">
        <v>7757</v>
      </c>
      <c r="B173">
        <v>2850000</v>
      </c>
    </row>
    <row r="174" spans="1:2" x14ac:dyDescent="0.25">
      <c r="A174">
        <v>6988</v>
      </c>
      <c r="B174">
        <v>1006030</v>
      </c>
    </row>
    <row r="175" spans="1:2" x14ac:dyDescent="0.25">
      <c r="A175">
        <v>7433</v>
      </c>
      <c r="B175">
        <v>10400000</v>
      </c>
    </row>
    <row r="176" spans="1:2" x14ac:dyDescent="0.25">
      <c r="A176">
        <v>6472</v>
      </c>
      <c r="B176">
        <v>300000</v>
      </c>
    </row>
    <row r="177" spans="1:2" x14ac:dyDescent="0.25">
      <c r="A177">
        <v>9128</v>
      </c>
      <c r="B177">
        <v>75000</v>
      </c>
    </row>
    <row r="178" spans="1:2" x14ac:dyDescent="0.25">
      <c r="A178">
        <v>6679</v>
      </c>
      <c r="B178">
        <v>3026000</v>
      </c>
    </row>
    <row r="179" spans="1:2" x14ac:dyDescent="0.25">
      <c r="A179">
        <v>7478</v>
      </c>
      <c r="B179">
        <v>750000</v>
      </c>
    </row>
    <row r="180" spans="1:2" x14ac:dyDescent="0.25">
      <c r="A180">
        <v>6862</v>
      </c>
      <c r="B180">
        <v>1450000000</v>
      </c>
    </row>
    <row r="181" spans="1:2" x14ac:dyDescent="0.25">
      <c r="A181">
        <v>9308</v>
      </c>
      <c r="B181">
        <v>10000000</v>
      </c>
    </row>
    <row r="182" spans="1:2" x14ac:dyDescent="0.25">
      <c r="A182">
        <v>6511</v>
      </c>
      <c r="B182">
        <v>2162803</v>
      </c>
    </row>
    <row r="183" spans="1:2" x14ac:dyDescent="0.25">
      <c r="A183">
        <v>8384</v>
      </c>
      <c r="B183">
        <v>645000</v>
      </c>
    </row>
    <row r="184" spans="1:2" x14ac:dyDescent="0.25">
      <c r="A184">
        <v>7733</v>
      </c>
      <c r="B184">
        <v>19638000</v>
      </c>
    </row>
    <row r="185" spans="1:2" x14ac:dyDescent="0.25">
      <c r="A185">
        <v>9212</v>
      </c>
      <c r="B185">
        <v>2450000</v>
      </c>
    </row>
    <row r="186" spans="1:2" x14ac:dyDescent="0.25">
      <c r="A186">
        <v>6235</v>
      </c>
      <c r="B186">
        <v>1000000</v>
      </c>
    </row>
    <row r="187" spans="1:2" x14ac:dyDescent="0.25">
      <c r="A187">
        <v>7481</v>
      </c>
      <c r="B187">
        <v>7787780</v>
      </c>
    </row>
    <row r="188" spans="1:2" x14ac:dyDescent="0.25">
      <c r="A188">
        <v>7295</v>
      </c>
      <c r="B188">
        <v>3026000</v>
      </c>
    </row>
    <row r="189" spans="1:2" x14ac:dyDescent="0.25">
      <c r="A189">
        <v>8708</v>
      </c>
      <c r="B189">
        <v>24000000</v>
      </c>
    </row>
    <row r="190" spans="1:2" x14ac:dyDescent="0.25">
      <c r="A190">
        <v>8981</v>
      </c>
      <c r="B190">
        <v>5000000</v>
      </c>
    </row>
    <row r="191" spans="1:2" x14ac:dyDescent="0.25">
      <c r="A191">
        <v>6901</v>
      </c>
      <c r="B191">
        <v>482000000</v>
      </c>
    </row>
    <row r="192" spans="1:2" x14ac:dyDescent="0.25">
      <c r="A192">
        <v>6844</v>
      </c>
      <c r="B192">
        <v>1050000</v>
      </c>
    </row>
    <row r="193" spans="1:2" x14ac:dyDescent="0.25">
      <c r="A193">
        <v>5368</v>
      </c>
      <c r="B193">
        <v>1500000</v>
      </c>
    </row>
    <row r="194" spans="1:2" x14ac:dyDescent="0.25">
      <c r="A194">
        <v>9374</v>
      </c>
      <c r="B194">
        <v>8800000</v>
      </c>
    </row>
    <row r="195" spans="1:2" x14ac:dyDescent="0.25">
      <c r="A195">
        <v>8153</v>
      </c>
      <c r="B195">
        <v>15000000</v>
      </c>
    </row>
    <row r="196" spans="1:2" x14ac:dyDescent="0.25">
      <c r="A196">
        <v>8165</v>
      </c>
      <c r="B196">
        <v>1000000</v>
      </c>
    </row>
    <row r="197" spans="1:2" x14ac:dyDescent="0.25">
      <c r="A197">
        <v>5959</v>
      </c>
      <c r="B197">
        <v>320000</v>
      </c>
    </row>
    <row r="198" spans="1:2" x14ac:dyDescent="0.25">
      <c r="A198">
        <v>6955</v>
      </c>
      <c r="B198">
        <v>12000000</v>
      </c>
    </row>
    <row r="199" spans="1:2" x14ac:dyDescent="0.25">
      <c r="A199">
        <v>8582</v>
      </c>
      <c r="B199">
        <v>1161000</v>
      </c>
    </row>
    <row r="200" spans="1:2" x14ac:dyDescent="0.25">
      <c r="A200">
        <v>7811</v>
      </c>
      <c r="B200">
        <v>20000000</v>
      </c>
    </row>
    <row r="201" spans="1:2" x14ac:dyDescent="0.25">
      <c r="A201">
        <v>8354</v>
      </c>
      <c r="B201">
        <v>1000000</v>
      </c>
    </row>
    <row r="202" spans="1:2" x14ac:dyDescent="0.25">
      <c r="A202">
        <v>1842</v>
      </c>
      <c r="B202">
        <v>100000000</v>
      </c>
    </row>
    <row r="203" spans="1:2" x14ac:dyDescent="0.25">
      <c r="A203">
        <v>1848</v>
      </c>
      <c r="B203">
        <v>550000000</v>
      </c>
    </row>
    <row r="204" spans="1:2" x14ac:dyDescent="0.25">
      <c r="A204">
        <v>1086</v>
      </c>
      <c r="B204">
        <v>1000000</v>
      </c>
    </row>
    <row r="205" spans="1:2" x14ac:dyDescent="0.25">
      <c r="A205">
        <v>1896</v>
      </c>
      <c r="B205">
        <v>4000000</v>
      </c>
    </row>
    <row r="206" spans="1:2" x14ac:dyDescent="0.25">
      <c r="A206">
        <v>1128</v>
      </c>
      <c r="B206">
        <v>750000</v>
      </c>
    </row>
    <row r="207" spans="1:2" x14ac:dyDescent="0.25">
      <c r="A207">
        <v>1113</v>
      </c>
      <c r="B207">
        <v>2000000</v>
      </c>
    </row>
    <row r="208" spans="1:2" x14ac:dyDescent="0.25">
      <c r="A208">
        <v>1059</v>
      </c>
      <c r="B208">
        <v>1000000</v>
      </c>
    </row>
    <row r="209" spans="1:2" x14ac:dyDescent="0.25">
      <c r="A209">
        <v>4310</v>
      </c>
      <c r="B209">
        <v>500000</v>
      </c>
    </row>
    <row r="210" spans="1:2" x14ac:dyDescent="0.25">
      <c r="A210">
        <v>1104</v>
      </c>
      <c r="B210">
        <v>586000000</v>
      </c>
    </row>
    <row r="211" spans="1:2" x14ac:dyDescent="0.25">
      <c r="A211">
        <v>1107</v>
      </c>
      <c r="B211">
        <v>9700000</v>
      </c>
    </row>
    <row r="212" spans="1:2" x14ac:dyDescent="0.25">
      <c r="A212">
        <v>1008</v>
      </c>
      <c r="B212">
        <v>5000000</v>
      </c>
    </row>
    <row r="213" spans="1:2" x14ac:dyDescent="0.25">
      <c r="A213">
        <v>1809</v>
      </c>
      <c r="B213">
        <v>20000000</v>
      </c>
    </row>
    <row r="214" spans="1:2" x14ac:dyDescent="0.25">
      <c r="A214">
        <v>1899</v>
      </c>
      <c r="B214">
        <v>350000</v>
      </c>
    </row>
    <row r="215" spans="1:2" x14ac:dyDescent="0.25">
      <c r="A215">
        <v>3300</v>
      </c>
      <c r="B215">
        <v>37426000</v>
      </c>
    </row>
    <row r="216" spans="1:2" x14ac:dyDescent="0.25">
      <c r="A216">
        <v>1971</v>
      </c>
      <c r="B216">
        <v>100000000</v>
      </c>
    </row>
    <row r="217" spans="1:2" x14ac:dyDescent="0.25">
      <c r="A217">
        <v>1149</v>
      </c>
      <c r="B217">
        <v>34000000</v>
      </c>
    </row>
    <row r="218" spans="1:2" x14ac:dyDescent="0.25">
      <c r="A218">
        <v>1803</v>
      </c>
      <c r="B218">
        <v>4000000</v>
      </c>
    </row>
    <row r="219" spans="1:2" x14ac:dyDescent="0.25">
      <c r="A219">
        <v>1494</v>
      </c>
      <c r="B219">
        <v>5000000</v>
      </c>
    </row>
    <row r="220" spans="1:2" x14ac:dyDescent="0.25">
      <c r="A220">
        <v>1671</v>
      </c>
      <c r="B220">
        <v>5000000</v>
      </c>
    </row>
    <row r="221" spans="1:2" x14ac:dyDescent="0.25">
      <c r="A221">
        <v>1806</v>
      </c>
      <c r="B221">
        <v>1000000</v>
      </c>
    </row>
    <row r="222" spans="1:2" x14ac:dyDescent="0.25">
      <c r="A222">
        <v>8624</v>
      </c>
      <c r="B222">
        <v>17000000</v>
      </c>
    </row>
    <row r="223" spans="1:2" x14ac:dyDescent="0.25">
      <c r="A223">
        <v>1005</v>
      </c>
      <c r="B223">
        <v>18000000</v>
      </c>
    </row>
    <row r="224" spans="1:2" x14ac:dyDescent="0.25">
      <c r="A224">
        <v>9215</v>
      </c>
      <c r="B224">
        <v>2000000</v>
      </c>
    </row>
    <row r="225" spans="1:2" x14ac:dyDescent="0.25">
      <c r="A225">
        <v>8069</v>
      </c>
      <c r="B225">
        <v>2000000</v>
      </c>
    </row>
    <row r="226" spans="1:2" x14ac:dyDescent="0.25">
      <c r="A226">
        <v>11714</v>
      </c>
    </row>
    <row r="227" spans="1:2" x14ac:dyDescent="0.25">
      <c r="A227">
        <v>10538</v>
      </c>
      <c r="B227">
        <v>6090000</v>
      </c>
    </row>
    <row r="228" spans="1:2" x14ac:dyDescent="0.25">
      <c r="A228">
        <v>6667</v>
      </c>
      <c r="B228">
        <v>650000</v>
      </c>
    </row>
    <row r="229" spans="1:2" x14ac:dyDescent="0.25">
      <c r="A229">
        <v>7126</v>
      </c>
      <c r="B229">
        <v>9795000</v>
      </c>
    </row>
    <row r="230" spans="1:2" x14ac:dyDescent="0.25">
      <c r="A230">
        <v>10091</v>
      </c>
      <c r="B230">
        <v>150000</v>
      </c>
    </row>
    <row r="231" spans="1:2" x14ac:dyDescent="0.25">
      <c r="A231">
        <v>9866</v>
      </c>
      <c r="B231">
        <v>19000000</v>
      </c>
    </row>
    <row r="232" spans="1:2" x14ac:dyDescent="0.25">
      <c r="A232">
        <v>9938</v>
      </c>
      <c r="B232">
        <v>3000000</v>
      </c>
    </row>
    <row r="233" spans="1:2" x14ac:dyDescent="0.25">
      <c r="A233">
        <v>10088</v>
      </c>
      <c r="B233">
        <v>500000</v>
      </c>
    </row>
    <row r="234" spans="1:2" x14ac:dyDescent="0.25">
      <c r="A234">
        <v>10118</v>
      </c>
      <c r="B234">
        <v>900000</v>
      </c>
    </row>
    <row r="235" spans="1:2" x14ac:dyDescent="0.25">
      <c r="A235">
        <v>6964</v>
      </c>
      <c r="B235">
        <v>2700000</v>
      </c>
    </row>
    <row r="236" spans="1:2" x14ac:dyDescent="0.25">
      <c r="A236">
        <v>9041</v>
      </c>
      <c r="B236">
        <v>10000000</v>
      </c>
    </row>
    <row r="237" spans="1:2" x14ac:dyDescent="0.25">
      <c r="A237">
        <v>2631</v>
      </c>
      <c r="B237">
        <v>3100000</v>
      </c>
    </row>
    <row r="238" spans="1:2" x14ac:dyDescent="0.25">
      <c r="A238">
        <v>8411</v>
      </c>
      <c r="B238">
        <v>9000000</v>
      </c>
    </row>
    <row r="239" spans="1:2" x14ac:dyDescent="0.25">
      <c r="A239">
        <v>8906</v>
      </c>
      <c r="B239">
        <v>100000</v>
      </c>
    </row>
    <row r="240" spans="1:2" x14ac:dyDescent="0.25">
      <c r="A240">
        <v>8588</v>
      </c>
      <c r="B240">
        <v>47500000</v>
      </c>
    </row>
    <row r="241" spans="1:2" x14ac:dyDescent="0.25">
      <c r="A241">
        <v>9911</v>
      </c>
      <c r="B241">
        <v>8299998</v>
      </c>
    </row>
    <row r="242" spans="1:2" x14ac:dyDescent="0.25">
      <c r="A242">
        <v>7595</v>
      </c>
      <c r="B242">
        <v>750000</v>
      </c>
    </row>
    <row r="243" spans="1:2" x14ac:dyDescent="0.25">
      <c r="A243">
        <v>8528</v>
      </c>
      <c r="B243">
        <v>175000</v>
      </c>
    </row>
    <row r="244" spans="1:2" x14ac:dyDescent="0.25">
      <c r="A244">
        <v>8066</v>
      </c>
      <c r="B244">
        <v>35000000</v>
      </c>
    </row>
    <row r="245" spans="1:2" x14ac:dyDescent="0.25">
      <c r="A245">
        <v>2184</v>
      </c>
      <c r="B245">
        <v>8700000</v>
      </c>
    </row>
    <row r="246" spans="1:2" x14ac:dyDescent="0.25">
      <c r="A246">
        <v>7078</v>
      </c>
      <c r="B246">
        <v>100000000</v>
      </c>
    </row>
    <row r="247" spans="1:2" x14ac:dyDescent="0.25">
      <c r="A247">
        <v>8048</v>
      </c>
      <c r="B247">
        <v>1500000</v>
      </c>
    </row>
    <row r="248" spans="1:2" x14ac:dyDescent="0.25">
      <c r="A248">
        <v>8678</v>
      </c>
      <c r="B248">
        <v>750000</v>
      </c>
    </row>
    <row r="249" spans="1:2" x14ac:dyDescent="0.25">
      <c r="A249">
        <v>10070</v>
      </c>
      <c r="B249">
        <v>8000000</v>
      </c>
    </row>
    <row r="250" spans="1:2" x14ac:dyDescent="0.25">
      <c r="A250">
        <v>10205</v>
      </c>
      <c r="B250">
        <v>555000</v>
      </c>
    </row>
    <row r="251" spans="1:2" x14ac:dyDescent="0.25">
      <c r="A251">
        <v>9995</v>
      </c>
      <c r="B251">
        <v>10000000</v>
      </c>
    </row>
    <row r="252" spans="1:2" x14ac:dyDescent="0.25">
      <c r="A252">
        <v>9761</v>
      </c>
      <c r="B252">
        <v>2850000</v>
      </c>
    </row>
    <row r="253" spans="1:2" x14ac:dyDescent="0.25">
      <c r="A253">
        <v>1797</v>
      </c>
      <c r="B253">
        <v>50000000</v>
      </c>
    </row>
    <row r="254" spans="1:2" x14ac:dyDescent="0.25">
      <c r="A254">
        <v>1131</v>
      </c>
      <c r="B254">
        <v>70000</v>
      </c>
    </row>
    <row r="255" spans="1:2" x14ac:dyDescent="0.25">
      <c r="A255">
        <v>1647</v>
      </c>
      <c r="B255">
        <v>10702000</v>
      </c>
    </row>
    <row r="256" spans="1:2" x14ac:dyDescent="0.25">
      <c r="A256">
        <v>10064</v>
      </c>
      <c r="B256">
        <v>11200000</v>
      </c>
    </row>
    <row r="257" spans="1:2" x14ac:dyDescent="0.25">
      <c r="A257">
        <v>4121</v>
      </c>
      <c r="B257">
        <v>10702000</v>
      </c>
    </row>
    <row r="258" spans="1:2" x14ac:dyDescent="0.25">
      <c r="A258">
        <v>7250</v>
      </c>
      <c r="B258">
        <v>1800000</v>
      </c>
    </row>
    <row r="259" spans="1:2" x14ac:dyDescent="0.25">
      <c r="A259">
        <v>9941</v>
      </c>
      <c r="B259">
        <v>5000000</v>
      </c>
    </row>
    <row r="260" spans="1:2" x14ac:dyDescent="0.25">
      <c r="A260">
        <v>9566</v>
      </c>
      <c r="B260">
        <v>18200000</v>
      </c>
    </row>
    <row r="261" spans="1:2" x14ac:dyDescent="0.25">
      <c r="A261">
        <v>1098</v>
      </c>
      <c r="B261">
        <v>130000000</v>
      </c>
    </row>
    <row r="262" spans="1:2" x14ac:dyDescent="0.25">
      <c r="A262">
        <v>1920</v>
      </c>
      <c r="B262">
        <v>7900000</v>
      </c>
    </row>
    <row r="263" spans="1:2" x14ac:dyDescent="0.25">
      <c r="A263">
        <v>10304</v>
      </c>
      <c r="B263">
        <v>1</v>
      </c>
    </row>
    <row r="264" spans="1:2" x14ac:dyDescent="0.25">
      <c r="A264">
        <v>6763</v>
      </c>
      <c r="B264">
        <v>12725000</v>
      </c>
    </row>
    <row r="265" spans="1:2" x14ac:dyDescent="0.25">
      <c r="A265">
        <v>10007</v>
      </c>
      <c r="B265">
        <v>59400000</v>
      </c>
    </row>
    <row r="266" spans="1:2" x14ac:dyDescent="0.25">
      <c r="A266">
        <v>6580</v>
      </c>
      <c r="B266">
        <v>38400000</v>
      </c>
    </row>
    <row r="267" spans="1:2" x14ac:dyDescent="0.25">
      <c r="A267">
        <v>8642</v>
      </c>
      <c r="B267">
        <v>2200000</v>
      </c>
    </row>
    <row r="268" spans="1:2" x14ac:dyDescent="0.25">
      <c r="A268">
        <v>8834</v>
      </c>
      <c r="B268">
        <v>650000</v>
      </c>
    </row>
    <row r="269" spans="1:2" x14ac:dyDescent="0.25">
      <c r="A269">
        <v>10115</v>
      </c>
      <c r="B269">
        <v>3200000</v>
      </c>
    </row>
    <row r="270" spans="1:2" x14ac:dyDescent="0.25">
      <c r="A270">
        <v>10067</v>
      </c>
      <c r="B270">
        <v>1600000</v>
      </c>
    </row>
    <row r="271" spans="1:2" x14ac:dyDescent="0.25">
      <c r="A271">
        <v>10127</v>
      </c>
      <c r="B271">
        <v>16000000</v>
      </c>
    </row>
    <row r="272" spans="1:2" x14ac:dyDescent="0.25">
      <c r="A272">
        <v>1935</v>
      </c>
      <c r="B272">
        <v>137272000</v>
      </c>
    </row>
    <row r="273" spans="1:2" x14ac:dyDescent="0.25">
      <c r="A273">
        <v>9146</v>
      </c>
      <c r="B273">
        <v>1250000</v>
      </c>
    </row>
    <row r="274" spans="1:2" x14ac:dyDescent="0.25">
      <c r="A274">
        <v>7487</v>
      </c>
      <c r="B274">
        <v>10500000</v>
      </c>
    </row>
    <row r="275" spans="1:2" x14ac:dyDescent="0.25">
      <c r="A275">
        <v>7066</v>
      </c>
      <c r="B275">
        <v>675000</v>
      </c>
    </row>
    <row r="276" spans="1:2" x14ac:dyDescent="0.25">
      <c r="A276">
        <v>7754</v>
      </c>
      <c r="B276">
        <v>57000000</v>
      </c>
    </row>
    <row r="277" spans="1:2" x14ac:dyDescent="0.25">
      <c r="A277">
        <v>7838</v>
      </c>
      <c r="B277">
        <v>17000000</v>
      </c>
    </row>
    <row r="278" spans="1:2" x14ac:dyDescent="0.25">
      <c r="A278">
        <v>1902</v>
      </c>
      <c r="B278">
        <v>10000000</v>
      </c>
    </row>
    <row r="279" spans="1:2" x14ac:dyDescent="0.25">
      <c r="A279">
        <v>9998</v>
      </c>
      <c r="B279">
        <v>10000000</v>
      </c>
    </row>
    <row r="280" spans="1:2" x14ac:dyDescent="0.25">
      <c r="A280">
        <v>1650</v>
      </c>
      <c r="B280">
        <v>10702000</v>
      </c>
    </row>
    <row r="281" spans="1:2" x14ac:dyDescent="0.25">
      <c r="A281">
        <v>8858</v>
      </c>
      <c r="B281">
        <v>100000000</v>
      </c>
    </row>
    <row r="282" spans="1:2" x14ac:dyDescent="0.25">
      <c r="A282">
        <v>8237</v>
      </c>
      <c r="B282">
        <v>28000000</v>
      </c>
    </row>
    <row r="283" spans="1:2" x14ac:dyDescent="0.25">
      <c r="A283">
        <v>9569</v>
      </c>
      <c r="B283">
        <v>12200000</v>
      </c>
    </row>
    <row r="284" spans="1:2" x14ac:dyDescent="0.25">
      <c r="A284">
        <v>1560</v>
      </c>
      <c r="B284">
        <v>110000000</v>
      </c>
    </row>
    <row r="285" spans="1:2" x14ac:dyDescent="0.25">
      <c r="A285">
        <v>7054</v>
      </c>
      <c r="B285">
        <v>5000000</v>
      </c>
    </row>
    <row r="286" spans="1:2" x14ac:dyDescent="0.25">
      <c r="A286">
        <v>10085</v>
      </c>
      <c r="B286">
        <v>2520000</v>
      </c>
    </row>
    <row r="287" spans="1:2" x14ac:dyDescent="0.25">
      <c r="A287">
        <v>8693</v>
      </c>
      <c r="B287">
        <v>800000</v>
      </c>
    </row>
    <row r="288" spans="1:2" x14ac:dyDescent="0.25">
      <c r="A288">
        <v>10010</v>
      </c>
      <c r="B288">
        <v>23600</v>
      </c>
    </row>
    <row r="289" spans="1:2" x14ac:dyDescent="0.25">
      <c r="A289">
        <v>7316</v>
      </c>
      <c r="B289">
        <v>1000000</v>
      </c>
    </row>
    <row r="290" spans="1:2" x14ac:dyDescent="0.25">
      <c r="A290">
        <v>1053</v>
      </c>
      <c r="B290">
        <v>280000000</v>
      </c>
    </row>
    <row r="291" spans="1:2" x14ac:dyDescent="0.25">
      <c r="A291">
        <v>8765</v>
      </c>
      <c r="B291">
        <v>47500000</v>
      </c>
    </row>
    <row r="292" spans="1:2" x14ac:dyDescent="0.25">
      <c r="A292">
        <v>1584</v>
      </c>
      <c r="B292">
        <v>5000000000</v>
      </c>
    </row>
    <row r="293" spans="1:2" x14ac:dyDescent="0.25">
      <c r="A293">
        <v>11513</v>
      </c>
      <c r="B293">
        <v>200000</v>
      </c>
    </row>
    <row r="294" spans="1:2" x14ac:dyDescent="0.25">
      <c r="A294">
        <v>11084</v>
      </c>
      <c r="B294">
        <v>500000</v>
      </c>
    </row>
    <row r="295" spans="1:2" x14ac:dyDescent="0.25">
      <c r="A295">
        <v>1626</v>
      </c>
      <c r="B295">
        <v>4500000</v>
      </c>
    </row>
    <row r="296" spans="1:2" x14ac:dyDescent="0.25">
      <c r="A296">
        <v>1614</v>
      </c>
      <c r="B296">
        <v>4500000</v>
      </c>
    </row>
    <row r="297" spans="1:2" x14ac:dyDescent="0.25">
      <c r="A297">
        <v>5299</v>
      </c>
      <c r="B297">
        <v>300000</v>
      </c>
    </row>
    <row r="298" spans="1:2" x14ac:dyDescent="0.25">
      <c r="A298">
        <v>2001</v>
      </c>
      <c r="B298">
        <v>100000000</v>
      </c>
    </row>
    <row r="299" spans="1:2" x14ac:dyDescent="0.25">
      <c r="A299">
        <v>7583</v>
      </c>
      <c r="B299">
        <v>2500000</v>
      </c>
    </row>
    <row r="300" spans="1:2" x14ac:dyDescent="0.25">
      <c r="A300">
        <v>1044</v>
      </c>
      <c r="B300">
        <v>10000000</v>
      </c>
    </row>
    <row r="301" spans="1:2" x14ac:dyDescent="0.25">
      <c r="A301">
        <v>1683</v>
      </c>
      <c r="B301">
        <v>15000000</v>
      </c>
    </row>
    <row r="302" spans="1:2" x14ac:dyDescent="0.25">
      <c r="A302">
        <v>4399</v>
      </c>
      <c r="B302">
        <v>5700000</v>
      </c>
    </row>
    <row r="303" spans="1:2" x14ac:dyDescent="0.25">
      <c r="A303">
        <v>1938</v>
      </c>
      <c r="B303">
        <v>5700000</v>
      </c>
    </row>
    <row r="304" spans="1:2" x14ac:dyDescent="0.25">
      <c r="A304">
        <v>6460</v>
      </c>
      <c r="B304">
        <v>270500000</v>
      </c>
    </row>
    <row r="305" spans="1:2" x14ac:dyDescent="0.25">
      <c r="A305">
        <v>1662</v>
      </c>
    </row>
    <row r="306" spans="1:2" x14ac:dyDescent="0.25">
      <c r="A306">
        <v>2241</v>
      </c>
      <c r="B306">
        <v>1470000</v>
      </c>
    </row>
    <row r="307" spans="1:2" x14ac:dyDescent="0.25">
      <c r="A307">
        <v>1641</v>
      </c>
      <c r="B307">
        <v>16000000</v>
      </c>
    </row>
    <row r="308" spans="1:2" x14ac:dyDescent="0.25">
      <c r="A308">
        <v>1596</v>
      </c>
      <c r="B308">
        <v>1207943356</v>
      </c>
    </row>
    <row r="309" spans="1:2" x14ac:dyDescent="0.25">
      <c r="A309">
        <v>8885</v>
      </c>
      <c r="B309">
        <v>570000000</v>
      </c>
    </row>
    <row r="310" spans="1:2" x14ac:dyDescent="0.25">
      <c r="A310">
        <v>11549</v>
      </c>
      <c r="B310">
        <v>36000</v>
      </c>
    </row>
    <row r="311" spans="1:2" x14ac:dyDescent="0.25">
      <c r="A311">
        <v>14474</v>
      </c>
    </row>
    <row r="312" spans="1:2" x14ac:dyDescent="0.25">
      <c r="A312">
        <v>12173</v>
      </c>
      <c r="B312">
        <v>150000</v>
      </c>
    </row>
    <row r="313" spans="1:2" x14ac:dyDescent="0.25">
      <c r="A313">
        <v>9017</v>
      </c>
      <c r="B313">
        <v>200000</v>
      </c>
    </row>
    <row r="314" spans="1:2" x14ac:dyDescent="0.25">
      <c r="A314">
        <v>13673</v>
      </c>
      <c r="B314">
        <v>14250000</v>
      </c>
    </row>
    <row r="315" spans="1:2" x14ac:dyDescent="0.25">
      <c r="A315">
        <v>9149</v>
      </c>
      <c r="B315">
        <v>1200000</v>
      </c>
    </row>
    <row r="316" spans="1:2" x14ac:dyDescent="0.25">
      <c r="A316">
        <v>13670</v>
      </c>
      <c r="B316">
        <v>1000000</v>
      </c>
    </row>
    <row r="317" spans="1:2" x14ac:dyDescent="0.25">
      <c r="A317">
        <v>11444</v>
      </c>
      <c r="B317">
        <v>10000000</v>
      </c>
    </row>
    <row r="318" spans="1:2" x14ac:dyDescent="0.25">
      <c r="A318">
        <v>10103</v>
      </c>
      <c r="B318">
        <v>1000000</v>
      </c>
    </row>
    <row r="319" spans="1:2" x14ac:dyDescent="0.25">
      <c r="A319">
        <v>13667</v>
      </c>
      <c r="B319">
        <v>2000000</v>
      </c>
    </row>
    <row r="320" spans="1:2" x14ac:dyDescent="0.25">
      <c r="A320">
        <v>11957</v>
      </c>
      <c r="B320">
        <v>1165000</v>
      </c>
    </row>
    <row r="321" spans="1:2" x14ac:dyDescent="0.25">
      <c r="A321">
        <v>13676</v>
      </c>
      <c r="B321">
        <v>5000000</v>
      </c>
    </row>
    <row r="322" spans="1:2" x14ac:dyDescent="0.25">
      <c r="A322">
        <v>9824</v>
      </c>
      <c r="B322">
        <v>10000000</v>
      </c>
    </row>
    <row r="323" spans="1:2" x14ac:dyDescent="0.25">
      <c r="A323">
        <v>11723</v>
      </c>
      <c r="B323">
        <v>61300000</v>
      </c>
    </row>
    <row r="324" spans="1:2" x14ac:dyDescent="0.25">
      <c r="A324">
        <v>10508</v>
      </c>
      <c r="B324">
        <v>14250000</v>
      </c>
    </row>
    <row r="325" spans="1:2" x14ac:dyDescent="0.25">
      <c r="A325">
        <v>8408</v>
      </c>
      <c r="B325">
        <v>105000000</v>
      </c>
    </row>
    <row r="326" spans="1:2" x14ac:dyDescent="0.25">
      <c r="A326">
        <v>1962</v>
      </c>
      <c r="B326">
        <v>8000000</v>
      </c>
    </row>
    <row r="327" spans="1:2" x14ac:dyDescent="0.25">
      <c r="A327">
        <v>11252</v>
      </c>
      <c r="B327">
        <v>300000</v>
      </c>
    </row>
    <row r="328" spans="1:2" x14ac:dyDescent="0.25">
      <c r="A328">
        <v>10013</v>
      </c>
      <c r="B328">
        <v>22750000</v>
      </c>
    </row>
    <row r="329" spans="1:2" x14ac:dyDescent="0.25">
      <c r="A329">
        <v>11180</v>
      </c>
      <c r="B329">
        <v>500000</v>
      </c>
    </row>
    <row r="330" spans="1:2" x14ac:dyDescent="0.25">
      <c r="A330">
        <v>13232</v>
      </c>
      <c r="B330">
        <v>15161782</v>
      </c>
    </row>
    <row r="331" spans="1:2" x14ac:dyDescent="0.25">
      <c r="A331">
        <v>14138</v>
      </c>
      <c r="B331">
        <v>2000000</v>
      </c>
    </row>
    <row r="332" spans="1:2" x14ac:dyDescent="0.25">
      <c r="A332">
        <v>14126</v>
      </c>
      <c r="B332">
        <v>200000</v>
      </c>
    </row>
    <row r="333" spans="1:2" x14ac:dyDescent="0.25">
      <c r="A333">
        <v>11588</v>
      </c>
      <c r="B333">
        <v>2622788</v>
      </c>
    </row>
    <row r="334" spans="1:2" x14ac:dyDescent="0.25">
      <c r="A334">
        <v>11081</v>
      </c>
      <c r="B334">
        <v>8646426</v>
      </c>
    </row>
    <row r="335" spans="1:2" x14ac:dyDescent="0.25">
      <c r="A335">
        <v>10265</v>
      </c>
      <c r="B335">
        <v>17150000</v>
      </c>
    </row>
    <row r="336" spans="1:2" x14ac:dyDescent="0.25">
      <c r="A336">
        <v>11708</v>
      </c>
    </row>
    <row r="337" spans="1:2" x14ac:dyDescent="0.25">
      <c r="A337">
        <v>10541</v>
      </c>
      <c r="B337">
        <v>65000000</v>
      </c>
    </row>
    <row r="338" spans="1:2" x14ac:dyDescent="0.25">
      <c r="A338">
        <v>11489</v>
      </c>
      <c r="B338">
        <v>2000000</v>
      </c>
    </row>
    <row r="339" spans="1:2" x14ac:dyDescent="0.25">
      <c r="A339">
        <v>12029</v>
      </c>
      <c r="B339">
        <v>1000000</v>
      </c>
    </row>
    <row r="340" spans="1:2" x14ac:dyDescent="0.25">
      <c r="A340">
        <v>11705</v>
      </c>
      <c r="B340">
        <v>53440829</v>
      </c>
    </row>
    <row r="341" spans="1:2" x14ac:dyDescent="0.25">
      <c r="A341">
        <v>10250</v>
      </c>
      <c r="B341">
        <v>3370077</v>
      </c>
    </row>
    <row r="342" spans="1:2" x14ac:dyDescent="0.25">
      <c r="A342">
        <v>8921</v>
      </c>
      <c r="B342">
        <v>150000</v>
      </c>
    </row>
    <row r="343" spans="1:2" x14ac:dyDescent="0.25">
      <c r="A343">
        <v>7730</v>
      </c>
      <c r="B343">
        <v>8362000</v>
      </c>
    </row>
    <row r="344" spans="1:2" x14ac:dyDescent="0.25">
      <c r="A344">
        <v>4903</v>
      </c>
      <c r="B344">
        <v>210000000</v>
      </c>
    </row>
    <row r="345" spans="1:2" x14ac:dyDescent="0.25">
      <c r="A345">
        <v>12956</v>
      </c>
      <c r="B345">
        <v>22000000</v>
      </c>
    </row>
    <row r="346" spans="1:2" x14ac:dyDescent="0.25">
      <c r="A346">
        <v>12500</v>
      </c>
    </row>
    <row r="347" spans="1:2" x14ac:dyDescent="0.25">
      <c r="A347">
        <v>14087</v>
      </c>
      <c r="B347">
        <v>250000</v>
      </c>
    </row>
    <row r="348" spans="1:2" x14ac:dyDescent="0.25">
      <c r="A348">
        <v>11546</v>
      </c>
      <c r="B348">
        <v>14000000</v>
      </c>
    </row>
    <row r="349" spans="1:2" x14ac:dyDescent="0.25">
      <c r="A349">
        <v>11123</v>
      </c>
      <c r="B349">
        <v>300000</v>
      </c>
    </row>
    <row r="350" spans="1:2" x14ac:dyDescent="0.25">
      <c r="A350">
        <v>14279</v>
      </c>
      <c r="B350">
        <v>6600000</v>
      </c>
    </row>
    <row r="351" spans="1:2" x14ac:dyDescent="0.25">
      <c r="A351">
        <v>14201</v>
      </c>
      <c r="B351">
        <v>4240000</v>
      </c>
    </row>
    <row r="352" spans="1:2" x14ac:dyDescent="0.25">
      <c r="A352">
        <v>13604</v>
      </c>
      <c r="B352">
        <v>486668</v>
      </c>
    </row>
    <row r="353" spans="1:2" x14ac:dyDescent="0.25">
      <c r="A353">
        <v>7562</v>
      </c>
      <c r="B353">
        <v>1000000</v>
      </c>
    </row>
    <row r="354" spans="1:2" x14ac:dyDescent="0.25">
      <c r="A354">
        <v>6322</v>
      </c>
      <c r="B354">
        <v>500000</v>
      </c>
    </row>
    <row r="355" spans="1:2" x14ac:dyDescent="0.25">
      <c r="A355">
        <v>11486</v>
      </c>
      <c r="B355">
        <v>500000</v>
      </c>
    </row>
    <row r="356" spans="1:2" x14ac:dyDescent="0.25">
      <c r="A356">
        <v>11966</v>
      </c>
      <c r="B356">
        <v>5000000</v>
      </c>
    </row>
    <row r="357" spans="1:2" x14ac:dyDescent="0.25">
      <c r="A357">
        <v>11090</v>
      </c>
      <c r="B357">
        <v>5000000</v>
      </c>
    </row>
    <row r="358" spans="1:2" x14ac:dyDescent="0.25">
      <c r="A358">
        <v>11912</v>
      </c>
      <c r="B358">
        <v>1500000</v>
      </c>
    </row>
    <row r="359" spans="1:2" x14ac:dyDescent="0.25">
      <c r="A359">
        <v>11126</v>
      </c>
      <c r="B359">
        <v>3150000</v>
      </c>
    </row>
    <row r="360" spans="1:2" x14ac:dyDescent="0.25">
      <c r="A360">
        <v>8930</v>
      </c>
      <c r="B360">
        <v>2000000</v>
      </c>
    </row>
    <row r="361" spans="1:2" x14ac:dyDescent="0.25">
      <c r="A361">
        <v>14231</v>
      </c>
      <c r="B361">
        <v>10000000</v>
      </c>
    </row>
    <row r="362" spans="1:2" x14ac:dyDescent="0.25">
      <c r="A362">
        <v>10391</v>
      </c>
      <c r="B362">
        <v>8350000</v>
      </c>
    </row>
    <row r="363" spans="1:2" x14ac:dyDescent="0.25">
      <c r="A363">
        <v>1632</v>
      </c>
    </row>
    <row r="364" spans="1:2" x14ac:dyDescent="0.25">
      <c r="A364">
        <v>11534</v>
      </c>
      <c r="B364">
        <v>48000000</v>
      </c>
    </row>
    <row r="365" spans="1:2" x14ac:dyDescent="0.25">
      <c r="A365">
        <v>13661</v>
      </c>
      <c r="B365">
        <v>20000000</v>
      </c>
    </row>
    <row r="366" spans="1:2" x14ac:dyDescent="0.25">
      <c r="A366">
        <v>13913</v>
      </c>
      <c r="B366">
        <v>1500000</v>
      </c>
    </row>
    <row r="367" spans="1:2" x14ac:dyDescent="0.25">
      <c r="A367">
        <v>1602</v>
      </c>
      <c r="B367">
        <v>3000000</v>
      </c>
    </row>
    <row r="368" spans="1:2" x14ac:dyDescent="0.25">
      <c r="A368">
        <v>2331</v>
      </c>
      <c r="B368">
        <v>3000000</v>
      </c>
    </row>
    <row r="369" spans="1:2" x14ac:dyDescent="0.25">
      <c r="A369">
        <v>2589</v>
      </c>
      <c r="B369">
        <v>1000000</v>
      </c>
    </row>
    <row r="370" spans="1:2" x14ac:dyDescent="0.25">
      <c r="A370">
        <v>2613</v>
      </c>
      <c r="B370">
        <v>1000000</v>
      </c>
    </row>
    <row r="371" spans="1:2" x14ac:dyDescent="0.25">
      <c r="A371">
        <v>1941</v>
      </c>
      <c r="B371">
        <v>8300000</v>
      </c>
    </row>
    <row r="372" spans="1:2" x14ac:dyDescent="0.25">
      <c r="A372">
        <v>1944</v>
      </c>
      <c r="B372">
        <v>1400000000</v>
      </c>
    </row>
    <row r="373" spans="1:2" x14ac:dyDescent="0.25">
      <c r="A373">
        <v>1836</v>
      </c>
      <c r="B373">
        <v>1000000</v>
      </c>
    </row>
    <row r="374" spans="1:2" x14ac:dyDescent="0.25">
      <c r="A374">
        <v>5506</v>
      </c>
      <c r="B374">
        <v>800000000</v>
      </c>
    </row>
    <row r="375" spans="1:2" x14ac:dyDescent="0.25">
      <c r="A375">
        <v>5500</v>
      </c>
      <c r="B375">
        <v>500000000</v>
      </c>
    </row>
    <row r="376" spans="1:2" x14ac:dyDescent="0.25">
      <c r="A376">
        <v>5515</v>
      </c>
      <c r="B376">
        <v>200000000</v>
      </c>
    </row>
    <row r="377" spans="1:2" x14ac:dyDescent="0.25">
      <c r="A377">
        <v>5302</v>
      </c>
      <c r="B377">
        <v>2500000</v>
      </c>
    </row>
    <row r="378" spans="1:2" x14ac:dyDescent="0.25">
      <c r="A378">
        <v>3309</v>
      </c>
      <c r="B378">
        <v>5503000</v>
      </c>
    </row>
    <row r="379" spans="1:2" x14ac:dyDescent="0.25">
      <c r="A379">
        <v>8681</v>
      </c>
      <c r="B379">
        <v>72000000</v>
      </c>
    </row>
    <row r="380" spans="1:2" x14ac:dyDescent="0.25">
      <c r="A380">
        <v>8711</v>
      </c>
      <c r="B380">
        <v>317428488</v>
      </c>
    </row>
    <row r="381" spans="1:2" x14ac:dyDescent="0.25">
      <c r="A381">
        <v>6040</v>
      </c>
      <c r="B381">
        <v>2576000</v>
      </c>
    </row>
    <row r="382" spans="1:2" x14ac:dyDescent="0.25">
      <c r="A382">
        <v>9188</v>
      </c>
      <c r="B382">
        <v>200000</v>
      </c>
    </row>
    <row r="383" spans="1:2" x14ac:dyDescent="0.25">
      <c r="A383">
        <v>6925</v>
      </c>
      <c r="B383">
        <v>14000000</v>
      </c>
    </row>
    <row r="384" spans="1:2" x14ac:dyDescent="0.25">
      <c r="A384">
        <v>8924</v>
      </c>
      <c r="B384">
        <v>7037000</v>
      </c>
    </row>
    <row r="385" spans="1:2" x14ac:dyDescent="0.25">
      <c r="A385">
        <v>8918</v>
      </c>
      <c r="B385">
        <v>1500000</v>
      </c>
    </row>
    <row r="386" spans="1:2" x14ac:dyDescent="0.25">
      <c r="A386">
        <v>7982</v>
      </c>
      <c r="B386">
        <v>11500000</v>
      </c>
    </row>
    <row r="387" spans="1:2" x14ac:dyDescent="0.25">
      <c r="A387">
        <v>9746</v>
      </c>
      <c r="B387">
        <v>20000000</v>
      </c>
    </row>
    <row r="388" spans="1:2" x14ac:dyDescent="0.25">
      <c r="A388">
        <v>5527</v>
      </c>
      <c r="B388">
        <v>400000000</v>
      </c>
    </row>
    <row r="389" spans="1:2" x14ac:dyDescent="0.25">
      <c r="A389">
        <v>9758</v>
      </c>
      <c r="B389">
        <v>90000000</v>
      </c>
    </row>
    <row r="390" spans="1:2" x14ac:dyDescent="0.25">
      <c r="A390">
        <v>9806</v>
      </c>
      <c r="B390">
        <v>650000000</v>
      </c>
    </row>
    <row r="391" spans="1:2" x14ac:dyDescent="0.25">
      <c r="A391">
        <v>9812</v>
      </c>
      <c r="B391">
        <v>60000000</v>
      </c>
    </row>
    <row r="392" spans="1:2" x14ac:dyDescent="0.25">
      <c r="A392">
        <v>9821</v>
      </c>
      <c r="B392">
        <v>942523</v>
      </c>
    </row>
    <row r="393" spans="1:2" x14ac:dyDescent="0.25">
      <c r="A393">
        <v>9842</v>
      </c>
      <c r="B393">
        <v>285000000</v>
      </c>
    </row>
    <row r="394" spans="1:2" x14ac:dyDescent="0.25">
      <c r="A394">
        <v>10004</v>
      </c>
      <c r="B394">
        <v>40834000</v>
      </c>
    </row>
    <row r="395" spans="1:2" x14ac:dyDescent="0.25">
      <c r="A395">
        <v>2007</v>
      </c>
      <c r="B395">
        <v>100000000</v>
      </c>
    </row>
    <row r="396" spans="1:2" x14ac:dyDescent="0.25">
      <c r="A396">
        <v>10238</v>
      </c>
      <c r="B396">
        <v>330000</v>
      </c>
    </row>
    <row r="397" spans="1:2" x14ac:dyDescent="0.25">
      <c r="A397">
        <v>10259</v>
      </c>
      <c r="B397">
        <v>25500000</v>
      </c>
    </row>
    <row r="398" spans="1:2" x14ac:dyDescent="0.25">
      <c r="A398">
        <v>10262</v>
      </c>
      <c r="B398">
        <v>9500000</v>
      </c>
    </row>
    <row r="399" spans="1:2" x14ac:dyDescent="0.25">
      <c r="A399">
        <v>10274</v>
      </c>
      <c r="B399">
        <v>2000000</v>
      </c>
    </row>
    <row r="400" spans="1:2" x14ac:dyDescent="0.25">
      <c r="A400">
        <v>8780</v>
      </c>
      <c r="B400">
        <v>6000000</v>
      </c>
    </row>
    <row r="401" spans="1:2" x14ac:dyDescent="0.25">
      <c r="A401">
        <v>10289</v>
      </c>
      <c r="B401">
        <v>1300000</v>
      </c>
    </row>
    <row r="402" spans="1:2" x14ac:dyDescent="0.25">
      <c r="A402">
        <v>10295</v>
      </c>
      <c r="B402">
        <v>15000000</v>
      </c>
    </row>
    <row r="403" spans="1:2" x14ac:dyDescent="0.25">
      <c r="A403">
        <v>10298</v>
      </c>
      <c r="B403">
        <v>5000000</v>
      </c>
    </row>
    <row r="404" spans="1:2" x14ac:dyDescent="0.25">
      <c r="A404">
        <v>10307</v>
      </c>
      <c r="B404">
        <v>15000000</v>
      </c>
    </row>
    <row r="405" spans="1:2" x14ac:dyDescent="0.25">
      <c r="A405">
        <v>10310</v>
      </c>
      <c r="B405">
        <v>3000000</v>
      </c>
    </row>
    <row r="406" spans="1:2" x14ac:dyDescent="0.25">
      <c r="A406">
        <v>10313</v>
      </c>
      <c r="B406">
        <v>6000000</v>
      </c>
    </row>
    <row r="407" spans="1:2" x14ac:dyDescent="0.25">
      <c r="A407">
        <v>10316</v>
      </c>
      <c r="B407">
        <v>140000000</v>
      </c>
    </row>
    <row r="408" spans="1:2" x14ac:dyDescent="0.25">
      <c r="A408">
        <v>10322</v>
      </c>
      <c r="B408">
        <v>5000000</v>
      </c>
    </row>
    <row r="409" spans="1:2" x14ac:dyDescent="0.25">
      <c r="A409">
        <v>10277</v>
      </c>
      <c r="B409">
        <v>5000000</v>
      </c>
    </row>
    <row r="410" spans="1:2" x14ac:dyDescent="0.25">
      <c r="A410">
        <v>10271</v>
      </c>
      <c r="B410">
        <v>500000000</v>
      </c>
    </row>
    <row r="411" spans="1:2" x14ac:dyDescent="0.25">
      <c r="A411">
        <v>10337</v>
      </c>
      <c r="B411">
        <v>5000000</v>
      </c>
    </row>
    <row r="412" spans="1:2" x14ac:dyDescent="0.25">
      <c r="A412">
        <v>10340</v>
      </c>
      <c r="B412">
        <v>2000000</v>
      </c>
    </row>
    <row r="413" spans="1:2" x14ac:dyDescent="0.25">
      <c r="A413">
        <v>10343</v>
      </c>
      <c r="B413">
        <v>5000000</v>
      </c>
    </row>
    <row r="414" spans="1:2" x14ac:dyDescent="0.25">
      <c r="A414">
        <v>10346</v>
      </c>
      <c r="B414">
        <v>1500000</v>
      </c>
    </row>
    <row r="415" spans="1:2" x14ac:dyDescent="0.25">
      <c r="A415">
        <v>10328</v>
      </c>
      <c r="B415">
        <v>1</v>
      </c>
    </row>
    <row r="416" spans="1:2" x14ac:dyDescent="0.25">
      <c r="A416">
        <v>10373</v>
      </c>
      <c r="B416">
        <v>7000000</v>
      </c>
    </row>
    <row r="417" spans="1:2" x14ac:dyDescent="0.25">
      <c r="A417">
        <v>10379</v>
      </c>
      <c r="B417">
        <v>2000000</v>
      </c>
    </row>
    <row r="418" spans="1:2" x14ac:dyDescent="0.25">
      <c r="A418">
        <v>10376</v>
      </c>
      <c r="B418">
        <v>14000000</v>
      </c>
    </row>
    <row r="419" spans="1:2" x14ac:dyDescent="0.25">
      <c r="A419">
        <v>10382</v>
      </c>
      <c r="B419">
        <v>2500000</v>
      </c>
    </row>
    <row r="420" spans="1:2" x14ac:dyDescent="0.25">
      <c r="A420">
        <v>10532</v>
      </c>
      <c r="B420">
        <v>9500000</v>
      </c>
    </row>
    <row r="421" spans="1:2" x14ac:dyDescent="0.25">
      <c r="A421">
        <v>11087</v>
      </c>
      <c r="B421">
        <v>1000000</v>
      </c>
    </row>
    <row r="422" spans="1:2" x14ac:dyDescent="0.25">
      <c r="A422">
        <v>10520</v>
      </c>
    </row>
    <row r="423" spans="1:2" x14ac:dyDescent="0.25">
      <c r="A423">
        <v>11144</v>
      </c>
    </row>
    <row r="424" spans="1:2" x14ac:dyDescent="0.25">
      <c r="A424">
        <v>11135</v>
      </c>
      <c r="B424">
        <v>12600000</v>
      </c>
    </row>
    <row r="425" spans="1:2" x14ac:dyDescent="0.25">
      <c r="A425">
        <v>11168</v>
      </c>
      <c r="B425">
        <v>34505575</v>
      </c>
    </row>
    <row r="426" spans="1:2" x14ac:dyDescent="0.25">
      <c r="A426">
        <v>11240</v>
      </c>
      <c r="B426">
        <v>7500000</v>
      </c>
    </row>
    <row r="427" spans="1:2" x14ac:dyDescent="0.25">
      <c r="A427">
        <v>11243</v>
      </c>
      <c r="B427">
        <v>19000000</v>
      </c>
    </row>
    <row r="428" spans="1:2" x14ac:dyDescent="0.25">
      <c r="A428">
        <v>11261</v>
      </c>
      <c r="B428">
        <v>750000</v>
      </c>
    </row>
    <row r="429" spans="1:2" x14ac:dyDescent="0.25">
      <c r="A429">
        <v>11270</v>
      </c>
      <c r="B429">
        <v>20000</v>
      </c>
    </row>
    <row r="430" spans="1:2" x14ac:dyDescent="0.25">
      <c r="A430">
        <v>8330</v>
      </c>
    </row>
    <row r="431" spans="1:2" x14ac:dyDescent="0.25">
      <c r="A431">
        <v>8321</v>
      </c>
      <c r="B431">
        <v>13000000</v>
      </c>
    </row>
    <row r="432" spans="1:2" x14ac:dyDescent="0.25">
      <c r="A432">
        <v>8327</v>
      </c>
      <c r="B432">
        <v>12400000</v>
      </c>
    </row>
    <row r="433" spans="1:2" x14ac:dyDescent="0.25">
      <c r="A433">
        <v>11459</v>
      </c>
      <c r="B433">
        <v>1000000</v>
      </c>
    </row>
    <row r="434" spans="1:2" x14ac:dyDescent="0.25">
      <c r="A434">
        <v>11552</v>
      </c>
      <c r="B434">
        <v>540750</v>
      </c>
    </row>
    <row r="435" spans="1:2" x14ac:dyDescent="0.25">
      <c r="A435">
        <v>10292</v>
      </c>
      <c r="B435">
        <v>3840000</v>
      </c>
    </row>
    <row r="436" spans="1:2" x14ac:dyDescent="0.25">
      <c r="A436">
        <v>6598</v>
      </c>
      <c r="B436">
        <v>6000000</v>
      </c>
    </row>
    <row r="437" spans="1:2" x14ac:dyDescent="0.25">
      <c r="A437">
        <v>11690</v>
      </c>
    </row>
    <row r="438" spans="1:2" x14ac:dyDescent="0.25">
      <c r="A438">
        <v>11573</v>
      </c>
      <c r="B438">
        <v>22760000</v>
      </c>
    </row>
    <row r="439" spans="1:2" x14ac:dyDescent="0.25">
      <c r="A439">
        <v>11960</v>
      </c>
    </row>
    <row r="440" spans="1:2" x14ac:dyDescent="0.25">
      <c r="A440">
        <v>12155</v>
      </c>
      <c r="B440">
        <v>4900000</v>
      </c>
    </row>
    <row r="441" spans="1:2" x14ac:dyDescent="0.25">
      <c r="A441">
        <v>12203</v>
      </c>
      <c r="B441">
        <v>332500000</v>
      </c>
    </row>
    <row r="442" spans="1:2" x14ac:dyDescent="0.25">
      <c r="A442">
        <v>11498</v>
      </c>
    </row>
    <row r="443" spans="1:2" x14ac:dyDescent="0.25">
      <c r="A443">
        <v>11138</v>
      </c>
      <c r="B443">
        <v>5000000</v>
      </c>
    </row>
    <row r="444" spans="1:2" x14ac:dyDescent="0.25">
      <c r="A444">
        <v>6583</v>
      </c>
      <c r="B444">
        <v>305000000</v>
      </c>
    </row>
    <row r="445" spans="1:2" x14ac:dyDescent="0.25">
      <c r="A445">
        <v>12164</v>
      </c>
      <c r="B445">
        <v>23000000</v>
      </c>
    </row>
    <row r="446" spans="1:2" x14ac:dyDescent="0.25">
      <c r="A446">
        <v>12170</v>
      </c>
      <c r="B446">
        <v>3000000</v>
      </c>
    </row>
    <row r="447" spans="1:2" x14ac:dyDescent="0.25">
      <c r="A447">
        <v>9827</v>
      </c>
      <c r="B447">
        <v>30000000</v>
      </c>
    </row>
    <row r="448" spans="1:2" x14ac:dyDescent="0.25">
      <c r="A448">
        <v>12632</v>
      </c>
    </row>
    <row r="449" spans="1:2" x14ac:dyDescent="0.25">
      <c r="A449">
        <v>11903</v>
      </c>
      <c r="B449">
        <v>250000</v>
      </c>
    </row>
    <row r="450" spans="1:2" x14ac:dyDescent="0.25">
      <c r="A450">
        <v>11654</v>
      </c>
      <c r="B450">
        <v>537587</v>
      </c>
    </row>
    <row r="451" spans="1:2" x14ac:dyDescent="0.25">
      <c r="A451">
        <v>12509</v>
      </c>
      <c r="B451">
        <v>570000000</v>
      </c>
    </row>
    <row r="452" spans="1:2" x14ac:dyDescent="0.25">
      <c r="A452">
        <v>13229</v>
      </c>
      <c r="B452">
        <v>25000000</v>
      </c>
    </row>
    <row r="453" spans="1:2" x14ac:dyDescent="0.25">
      <c r="A453">
        <v>13241</v>
      </c>
      <c r="B453">
        <v>2400000</v>
      </c>
    </row>
    <row r="454" spans="1:2" x14ac:dyDescent="0.25">
      <c r="A454">
        <v>12971</v>
      </c>
      <c r="B454">
        <v>4209703</v>
      </c>
    </row>
    <row r="455" spans="1:2" x14ac:dyDescent="0.25">
      <c r="A455">
        <v>13265</v>
      </c>
      <c r="B455">
        <v>440000</v>
      </c>
    </row>
    <row r="456" spans="1:2" x14ac:dyDescent="0.25">
      <c r="A456">
        <v>13295</v>
      </c>
      <c r="B456">
        <v>7000000</v>
      </c>
    </row>
    <row r="457" spans="1:2" x14ac:dyDescent="0.25">
      <c r="A457">
        <v>10514</v>
      </c>
    </row>
    <row r="458" spans="1:2" x14ac:dyDescent="0.25">
      <c r="A458">
        <v>7343</v>
      </c>
      <c r="B458">
        <v>5000000</v>
      </c>
    </row>
    <row r="459" spans="1:2" x14ac:dyDescent="0.25">
      <c r="A459">
        <v>7361</v>
      </c>
      <c r="B459">
        <v>5000000</v>
      </c>
    </row>
    <row r="460" spans="1:2" x14ac:dyDescent="0.25">
      <c r="A460">
        <v>8684</v>
      </c>
      <c r="B460">
        <v>72000000</v>
      </c>
    </row>
    <row r="461" spans="1:2" x14ac:dyDescent="0.25">
      <c r="A461">
        <v>13319</v>
      </c>
    </row>
    <row r="462" spans="1:2" x14ac:dyDescent="0.25">
      <c r="A462">
        <v>13256</v>
      </c>
      <c r="B462">
        <v>285000000</v>
      </c>
    </row>
    <row r="463" spans="1:2" x14ac:dyDescent="0.25">
      <c r="A463">
        <v>11591</v>
      </c>
      <c r="B463">
        <v>81000000</v>
      </c>
    </row>
    <row r="464" spans="1:2" x14ac:dyDescent="0.25">
      <c r="A464">
        <v>13631</v>
      </c>
      <c r="B464">
        <v>47500000</v>
      </c>
    </row>
    <row r="465" spans="1:2" x14ac:dyDescent="0.25">
      <c r="A465">
        <v>13607</v>
      </c>
      <c r="B465">
        <v>750000</v>
      </c>
    </row>
    <row r="466" spans="1:2" x14ac:dyDescent="0.25">
      <c r="A466">
        <v>13796</v>
      </c>
      <c r="B466">
        <v>600000</v>
      </c>
    </row>
    <row r="467" spans="1:2" x14ac:dyDescent="0.25">
      <c r="A467">
        <v>13802</v>
      </c>
      <c r="B467">
        <v>117000</v>
      </c>
    </row>
    <row r="468" spans="1:2" x14ac:dyDescent="0.25">
      <c r="A468">
        <v>13805</v>
      </c>
      <c r="B468">
        <v>1500000</v>
      </c>
    </row>
    <row r="469" spans="1:2" x14ac:dyDescent="0.25">
      <c r="A469">
        <v>13868</v>
      </c>
      <c r="B469">
        <v>750000</v>
      </c>
    </row>
    <row r="470" spans="1:2" x14ac:dyDescent="0.25">
      <c r="A470">
        <v>13874</v>
      </c>
      <c r="B470">
        <v>5000000</v>
      </c>
    </row>
    <row r="471" spans="1:2" x14ac:dyDescent="0.25">
      <c r="A471">
        <v>12215</v>
      </c>
      <c r="B471">
        <v>2400000</v>
      </c>
    </row>
    <row r="472" spans="1:2" x14ac:dyDescent="0.25">
      <c r="A472">
        <v>13877</v>
      </c>
    </row>
    <row r="473" spans="1:2" x14ac:dyDescent="0.25">
      <c r="A473">
        <v>13916</v>
      </c>
      <c r="B473">
        <v>7700000</v>
      </c>
    </row>
    <row r="474" spans="1:2" x14ac:dyDescent="0.25">
      <c r="A474">
        <v>13949</v>
      </c>
      <c r="B474">
        <v>5000000</v>
      </c>
    </row>
    <row r="475" spans="1:2" x14ac:dyDescent="0.25">
      <c r="A475">
        <v>10325</v>
      </c>
    </row>
    <row r="476" spans="1:2" x14ac:dyDescent="0.25">
      <c r="A476">
        <v>12098</v>
      </c>
      <c r="B476">
        <v>6000000</v>
      </c>
    </row>
    <row r="477" spans="1:2" x14ac:dyDescent="0.25">
      <c r="A477">
        <v>14123</v>
      </c>
      <c r="B477">
        <v>200000</v>
      </c>
    </row>
    <row r="478" spans="1:2" x14ac:dyDescent="0.25">
      <c r="A478">
        <v>14189</v>
      </c>
      <c r="B478">
        <v>200000</v>
      </c>
    </row>
    <row r="479" spans="1:2" x14ac:dyDescent="0.25">
      <c r="A479">
        <v>14240</v>
      </c>
      <c r="B479">
        <v>193000000</v>
      </c>
    </row>
    <row r="480" spans="1:2" x14ac:dyDescent="0.25">
      <c r="A480">
        <v>14249</v>
      </c>
      <c r="B480">
        <v>15000000</v>
      </c>
    </row>
    <row r="481" spans="1:5" x14ac:dyDescent="0.25">
      <c r="A481">
        <v>14234</v>
      </c>
      <c r="B481">
        <v>10710000</v>
      </c>
    </row>
    <row r="482" spans="1:5" x14ac:dyDescent="0.25">
      <c r="A482">
        <v>14204</v>
      </c>
      <c r="B482">
        <v>20024000</v>
      </c>
    </row>
    <row r="483" spans="1:5" x14ac:dyDescent="0.25">
      <c r="A483">
        <v>14228</v>
      </c>
      <c r="B483">
        <v>15000000</v>
      </c>
    </row>
    <row r="484" spans="1:5" x14ac:dyDescent="0.25">
      <c r="A484">
        <v>12503</v>
      </c>
      <c r="B484">
        <v>50000000</v>
      </c>
    </row>
    <row r="485" spans="1:5" x14ac:dyDescent="0.25">
      <c r="A485">
        <v>13898</v>
      </c>
      <c r="B485">
        <v>37000000</v>
      </c>
    </row>
    <row r="486" spans="1:5" x14ac:dyDescent="0.25">
      <c r="A486">
        <v>14267</v>
      </c>
      <c r="B486">
        <v>650000</v>
      </c>
    </row>
    <row r="487" spans="1:5" x14ac:dyDescent="0.25">
      <c r="A487">
        <v>14462</v>
      </c>
      <c r="B487">
        <v>2638222</v>
      </c>
    </row>
    <row r="488" spans="1:5" x14ac:dyDescent="0.25">
      <c r="A488">
        <v>13871</v>
      </c>
      <c r="B488">
        <v>3000000</v>
      </c>
    </row>
    <row r="490" spans="1:5" x14ac:dyDescent="0.25">
      <c r="B490" s="17">
        <f>MEDIAN(B2:B488)</f>
        <v>5000000</v>
      </c>
      <c r="C490" s="18" t="s">
        <v>112</v>
      </c>
      <c r="D490" t="s">
        <v>106</v>
      </c>
      <c r="E490" t="s">
        <v>113</v>
      </c>
    </row>
    <row r="491" spans="1:5" x14ac:dyDescent="0.25">
      <c r="B491" s="19">
        <f>AVERAGE(B2:B488)</f>
        <v>68504201.293617025</v>
      </c>
      <c r="C491" s="18" t="s">
        <v>114</v>
      </c>
      <c r="D491" t="s">
        <v>103</v>
      </c>
      <c r="E491" t="s">
        <v>115</v>
      </c>
    </row>
  </sheetData>
  <conditionalFormatting sqref="A1:A1048576">
    <cfRule type="duplicateValues" dxfId="1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616D-4F08-4871-9E69-8FB4B95B84BB}">
  <dimension ref="A1:E376"/>
  <sheetViews>
    <sheetView topLeftCell="A318" workbookViewId="0">
      <selection activeCell="J367" sqref="J367"/>
    </sheetView>
  </sheetViews>
  <sheetFormatPr defaultRowHeight="15" x14ac:dyDescent="0.25"/>
  <cols>
    <col min="1" max="1" width="20.28515625" bestFit="1" customWidth="1"/>
    <col min="2" max="2" width="10.85546875" bestFit="1" customWidth="1"/>
  </cols>
  <sheetData>
    <row r="1" spans="1:2" ht="15.75" x14ac:dyDescent="0.25">
      <c r="A1" s="21" t="s">
        <v>116</v>
      </c>
    </row>
    <row r="2" spans="1:2" ht="15.75" x14ac:dyDescent="0.25">
      <c r="A2" s="21" t="s">
        <v>117</v>
      </c>
    </row>
    <row r="3" spans="1:2" ht="15.75" x14ac:dyDescent="0.25">
      <c r="A3" s="21" t="s">
        <v>118</v>
      </c>
    </row>
    <row r="6" spans="1:2" x14ac:dyDescent="0.25">
      <c r="A6" s="2"/>
    </row>
    <row r="7" spans="1:2" ht="15.75" x14ac:dyDescent="0.25">
      <c r="A7" s="21" t="s">
        <v>119</v>
      </c>
      <c r="B7" s="21" t="s">
        <v>120</v>
      </c>
    </row>
    <row r="8" spans="1:2" ht="15.75" x14ac:dyDescent="0.25">
      <c r="A8" s="24">
        <v>44378</v>
      </c>
      <c r="B8" s="21">
        <v>3567</v>
      </c>
    </row>
    <row r="9" spans="1:2" ht="15.75" x14ac:dyDescent="0.25">
      <c r="A9" s="24">
        <v>44379</v>
      </c>
      <c r="B9" s="21">
        <v>2756</v>
      </c>
    </row>
    <row r="10" spans="1:2" ht="15.75" x14ac:dyDescent="0.25">
      <c r="A10" s="24">
        <v>44380</v>
      </c>
      <c r="B10" s="21">
        <v>1509</v>
      </c>
    </row>
    <row r="11" spans="1:2" ht="15.75" x14ac:dyDescent="0.25">
      <c r="A11" s="24">
        <v>44381</v>
      </c>
      <c r="B11" s="21">
        <v>1292</v>
      </c>
    </row>
    <row r="12" spans="1:2" ht="15.75" x14ac:dyDescent="0.25">
      <c r="A12" s="24">
        <v>44382</v>
      </c>
      <c r="B12" s="21">
        <v>2104</v>
      </c>
    </row>
    <row r="13" spans="1:2" ht="15.75" x14ac:dyDescent="0.25">
      <c r="A13" s="24">
        <v>44383</v>
      </c>
      <c r="B13" s="21">
        <v>3791</v>
      </c>
    </row>
    <row r="14" spans="1:2" ht="15.75" x14ac:dyDescent="0.25">
      <c r="A14" s="24">
        <v>44384</v>
      </c>
      <c r="B14" s="21">
        <v>3877</v>
      </c>
    </row>
    <row r="15" spans="1:2" ht="15.75" x14ac:dyDescent="0.25">
      <c r="A15" s="24">
        <v>44385</v>
      </c>
      <c r="B15" s="21">
        <v>3507</v>
      </c>
    </row>
    <row r="16" spans="1:2" ht="15.75" x14ac:dyDescent="0.25">
      <c r="A16" s="24">
        <v>44386</v>
      </c>
      <c r="B16" s="21">
        <v>3152</v>
      </c>
    </row>
    <row r="17" spans="1:2" ht="15.75" x14ac:dyDescent="0.25">
      <c r="A17" s="24">
        <v>44387</v>
      </c>
      <c r="B17" s="21">
        <v>1649</v>
      </c>
    </row>
    <row r="18" spans="1:2" ht="15.75" x14ac:dyDescent="0.25">
      <c r="A18" s="24">
        <v>44388</v>
      </c>
      <c r="B18" s="21">
        <v>2128</v>
      </c>
    </row>
    <row r="19" spans="1:2" ht="15.75" x14ac:dyDescent="0.25">
      <c r="A19" s="24">
        <v>44389</v>
      </c>
      <c r="B19" s="21">
        <v>3330</v>
      </c>
    </row>
    <row r="20" spans="1:2" ht="15.75" x14ac:dyDescent="0.25">
      <c r="A20" s="24">
        <v>44390</v>
      </c>
      <c r="B20" s="21">
        <v>5262</v>
      </c>
    </row>
    <row r="21" spans="1:2" ht="15.75" x14ac:dyDescent="0.25">
      <c r="A21" s="24">
        <v>44391</v>
      </c>
      <c r="B21" s="21">
        <v>5692</v>
      </c>
    </row>
    <row r="22" spans="1:2" ht="15.75" x14ac:dyDescent="0.25">
      <c r="A22" s="24">
        <v>44392</v>
      </c>
      <c r="B22" s="21">
        <v>4608</v>
      </c>
    </row>
    <row r="23" spans="1:2" ht="15.75" x14ac:dyDescent="0.25">
      <c r="A23" s="24">
        <v>44393</v>
      </c>
      <c r="B23" s="21">
        <v>3909</v>
      </c>
    </row>
    <row r="24" spans="1:2" ht="15.75" x14ac:dyDescent="0.25">
      <c r="A24" s="24">
        <v>44394</v>
      </c>
      <c r="B24" s="21">
        <v>2114</v>
      </c>
    </row>
    <row r="25" spans="1:2" ht="15.75" x14ac:dyDescent="0.25">
      <c r="A25" s="24">
        <v>44395</v>
      </c>
      <c r="B25" s="21">
        <v>2186</v>
      </c>
    </row>
    <row r="26" spans="1:2" ht="15.75" x14ac:dyDescent="0.25">
      <c r="A26" s="24">
        <v>44396</v>
      </c>
      <c r="B26" s="21">
        <v>4156</v>
      </c>
    </row>
    <row r="27" spans="1:2" ht="15.75" x14ac:dyDescent="0.25">
      <c r="A27" s="24">
        <v>44397</v>
      </c>
      <c r="B27" s="21">
        <v>3874</v>
      </c>
    </row>
    <row r="28" spans="1:2" ht="15.75" x14ac:dyDescent="0.25">
      <c r="A28" s="24">
        <v>44398</v>
      </c>
      <c r="B28" s="21">
        <v>3946</v>
      </c>
    </row>
    <row r="29" spans="1:2" ht="15.75" x14ac:dyDescent="0.25">
      <c r="A29" s="24">
        <v>44399</v>
      </c>
      <c r="B29" s="21">
        <v>4175</v>
      </c>
    </row>
    <row r="30" spans="1:2" ht="15.75" x14ac:dyDescent="0.25">
      <c r="A30" s="24">
        <v>44400</v>
      </c>
      <c r="B30" s="21">
        <v>3506</v>
      </c>
    </row>
    <row r="31" spans="1:2" ht="15.75" x14ac:dyDescent="0.25">
      <c r="A31" s="24">
        <v>44401</v>
      </c>
      <c r="B31" s="21">
        <v>2018</v>
      </c>
    </row>
    <row r="32" spans="1:2" ht="15.75" x14ac:dyDescent="0.25">
      <c r="A32" s="24">
        <v>44402</v>
      </c>
      <c r="B32" s="21">
        <v>2068</v>
      </c>
    </row>
    <row r="33" spans="1:2" ht="15.75" x14ac:dyDescent="0.25">
      <c r="A33" s="24">
        <v>44403</v>
      </c>
      <c r="B33" s="21">
        <v>3720</v>
      </c>
    </row>
    <row r="34" spans="1:2" ht="15.75" x14ac:dyDescent="0.25">
      <c r="A34" s="24">
        <v>44404</v>
      </c>
      <c r="B34" s="21">
        <v>3657</v>
      </c>
    </row>
    <row r="35" spans="1:2" ht="15.75" x14ac:dyDescent="0.25">
      <c r="A35" s="24">
        <v>44405</v>
      </c>
      <c r="B35" s="21">
        <v>3832</v>
      </c>
    </row>
    <row r="36" spans="1:2" ht="15.75" x14ac:dyDescent="0.25">
      <c r="A36" s="24">
        <v>44406</v>
      </c>
      <c r="B36" s="21">
        <v>3281</v>
      </c>
    </row>
    <row r="37" spans="1:2" ht="15.75" x14ac:dyDescent="0.25">
      <c r="A37" s="24">
        <v>44407</v>
      </c>
      <c r="B37" s="21">
        <v>2904</v>
      </c>
    </row>
    <row r="38" spans="1:2" ht="15.75" x14ac:dyDescent="0.25">
      <c r="A38" s="24">
        <v>44408</v>
      </c>
      <c r="B38" s="21">
        <v>2093</v>
      </c>
    </row>
    <row r="39" spans="1:2" ht="15.75" x14ac:dyDescent="0.25">
      <c r="A39" s="24">
        <v>44409</v>
      </c>
      <c r="B39" s="21">
        <v>1931</v>
      </c>
    </row>
    <row r="40" spans="1:2" ht="15.75" x14ac:dyDescent="0.25">
      <c r="A40" s="24">
        <v>44410</v>
      </c>
      <c r="B40" s="21">
        <v>3722</v>
      </c>
    </row>
    <row r="41" spans="1:2" ht="15.75" x14ac:dyDescent="0.25">
      <c r="A41" s="24">
        <v>44411</v>
      </c>
      <c r="B41" s="21">
        <v>4010</v>
      </c>
    </row>
    <row r="42" spans="1:2" ht="15.75" x14ac:dyDescent="0.25">
      <c r="A42" s="24">
        <v>44412</v>
      </c>
      <c r="B42" s="21">
        <v>3082</v>
      </c>
    </row>
    <row r="43" spans="1:2" ht="15.75" x14ac:dyDescent="0.25">
      <c r="A43" s="24">
        <v>44413</v>
      </c>
      <c r="B43" s="21">
        <v>3389</v>
      </c>
    </row>
    <row r="44" spans="1:2" ht="15.75" x14ac:dyDescent="0.25">
      <c r="A44" s="24">
        <v>44414</v>
      </c>
      <c r="B44" s="21">
        <v>3097</v>
      </c>
    </row>
    <row r="45" spans="1:2" ht="15.75" x14ac:dyDescent="0.25">
      <c r="A45" s="24">
        <v>44415</v>
      </c>
      <c r="B45" s="21">
        <v>1452</v>
      </c>
    </row>
    <row r="46" spans="1:2" ht="15.75" x14ac:dyDescent="0.25">
      <c r="A46" s="24">
        <v>44416</v>
      </c>
      <c r="B46" s="21">
        <v>1676</v>
      </c>
    </row>
    <row r="47" spans="1:2" ht="15.75" x14ac:dyDescent="0.25">
      <c r="A47" s="24">
        <v>44417</v>
      </c>
      <c r="B47" s="21">
        <v>3457</v>
      </c>
    </row>
    <row r="48" spans="1:2" ht="15.75" x14ac:dyDescent="0.25">
      <c r="A48" s="24">
        <v>44418</v>
      </c>
      <c r="B48" s="21">
        <v>3636</v>
      </c>
    </row>
    <row r="49" spans="1:2" ht="15.75" x14ac:dyDescent="0.25">
      <c r="A49" s="24">
        <v>44419</v>
      </c>
      <c r="B49" s="21">
        <v>3339</v>
      </c>
    </row>
    <row r="50" spans="1:2" ht="15.75" x14ac:dyDescent="0.25">
      <c r="A50" s="24">
        <v>44420</v>
      </c>
      <c r="B50" s="21">
        <v>3334</v>
      </c>
    </row>
    <row r="51" spans="1:2" ht="15.75" x14ac:dyDescent="0.25">
      <c r="A51" s="24">
        <v>44421</v>
      </c>
      <c r="B51" s="21">
        <v>2770</v>
      </c>
    </row>
    <row r="52" spans="1:2" ht="15.75" x14ac:dyDescent="0.25">
      <c r="A52" s="24">
        <v>44422</v>
      </c>
      <c r="B52" s="21">
        <v>1698</v>
      </c>
    </row>
    <row r="53" spans="1:2" ht="15.75" x14ac:dyDescent="0.25">
      <c r="A53" s="24">
        <v>44423</v>
      </c>
      <c r="B53" s="21">
        <v>2186</v>
      </c>
    </row>
    <row r="54" spans="1:2" ht="15.75" x14ac:dyDescent="0.25">
      <c r="A54" s="24">
        <v>44424</v>
      </c>
      <c r="B54" s="21">
        <v>4417</v>
      </c>
    </row>
    <row r="55" spans="1:2" ht="15.75" x14ac:dyDescent="0.25">
      <c r="A55" s="24">
        <v>44425</v>
      </c>
      <c r="B55" s="21">
        <v>3650</v>
      </c>
    </row>
    <row r="56" spans="1:2" ht="15.75" x14ac:dyDescent="0.25">
      <c r="A56" s="24">
        <v>44426</v>
      </c>
      <c r="B56" s="21">
        <v>3837</v>
      </c>
    </row>
    <row r="57" spans="1:2" ht="15.75" x14ac:dyDescent="0.25">
      <c r="A57" s="24">
        <v>44427</v>
      </c>
      <c r="B57" s="21">
        <v>4051</v>
      </c>
    </row>
    <row r="58" spans="1:2" ht="15.75" x14ac:dyDescent="0.25">
      <c r="A58" s="24">
        <v>44428</v>
      </c>
      <c r="B58" s="21">
        <v>3180</v>
      </c>
    </row>
    <row r="59" spans="1:2" ht="15.75" x14ac:dyDescent="0.25">
      <c r="A59" s="24">
        <v>44429</v>
      </c>
      <c r="B59" s="21">
        <v>2323</v>
      </c>
    </row>
    <row r="60" spans="1:2" ht="15.75" x14ac:dyDescent="0.25">
      <c r="A60" s="24">
        <v>44430</v>
      </c>
      <c r="B60" s="21">
        <v>2147</v>
      </c>
    </row>
    <row r="61" spans="1:2" ht="15.75" x14ac:dyDescent="0.25">
      <c r="A61" s="24">
        <v>44431</v>
      </c>
      <c r="B61" s="21">
        <v>4253</v>
      </c>
    </row>
    <row r="62" spans="1:2" ht="15.75" x14ac:dyDescent="0.25">
      <c r="A62" s="24">
        <v>44432</v>
      </c>
      <c r="B62" s="21">
        <v>3430</v>
      </c>
    </row>
    <row r="63" spans="1:2" ht="15.75" x14ac:dyDescent="0.25">
      <c r="A63" s="24">
        <v>44433</v>
      </c>
      <c r="B63" s="21">
        <v>3893</v>
      </c>
    </row>
    <row r="64" spans="1:2" ht="15.75" x14ac:dyDescent="0.25">
      <c r="A64" s="24">
        <v>44434</v>
      </c>
      <c r="B64" s="21">
        <v>3676</v>
      </c>
    </row>
    <row r="65" spans="1:2" ht="15.75" x14ac:dyDescent="0.25">
      <c r="A65" s="24">
        <v>44435</v>
      </c>
      <c r="B65" s="21">
        <v>2989</v>
      </c>
    </row>
    <row r="66" spans="1:2" ht="15.75" x14ac:dyDescent="0.25">
      <c r="A66" s="24">
        <v>44436</v>
      </c>
      <c r="B66" s="21">
        <v>1770</v>
      </c>
    </row>
    <row r="67" spans="1:2" ht="15.75" x14ac:dyDescent="0.25">
      <c r="A67" s="24">
        <v>44437</v>
      </c>
      <c r="B67" s="21">
        <v>2222</v>
      </c>
    </row>
    <row r="68" spans="1:2" ht="15.75" x14ac:dyDescent="0.25">
      <c r="A68" s="24">
        <v>44438</v>
      </c>
      <c r="B68" s="21">
        <v>4033</v>
      </c>
    </row>
    <row r="69" spans="1:2" ht="15.75" x14ac:dyDescent="0.25">
      <c r="A69" s="24">
        <v>44439</v>
      </c>
      <c r="B69" s="21">
        <v>4284</v>
      </c>
    </row>
    <row r="70" spans="1:2" ht="15.75" x14ac:dyDescent="0.25">
      <c r="A70" s="24">
        <v>44440</v>
      </c>
      <c r="B70" s="21">
        <v>4339</v>
      </c>
    </row>
    <row r="71" spans="1:2" ht="15.75" x14ac:dyDescent="0.25">
      <c r="A71" s="24">
        <v>44441</v>
      </c>
      <c r="B71" s="21">
        <v>4599</v>
      </c>
    </row>
    <row r="72" spans="1:2" ht="15.75" x14ac:dyDescent="0.25">
      <c r="A72" s="24">
        <v>44442</v>
      </c>
      <c r="B72" s="21">
        <v>3266</v>
      </c>
    </row>
    <row r="73" spans="1:2" ht="15.75" x14ac:dyDescent="0.25">
      <c r="A73" s="24">
        <v>44443</v>
      </c>
      <c r="B73" s="21">
        <v>2125</v>
      </c>
    </row>
    <row r="74" spans="1:2" ht="15.75" x14ac:dyDescent="0.25">
      <c r="A74" s="24">
        <v>44444</v>
      </c>
      <c r="B74" s="21">
        <v>2299</v>
      </c>
    </row>
    <row r="75" spans="1:2" ht="15.75" x14ac:dyDescent="0.25">
      <c r="A75" s="24">
        <v>44445</v>
      </c>
      <c r="B75" s="21">
        <v>2734</v>
      </c>
    </row>
    <row r="76" spans="1:2" ht="15.75" x14ac:dyDescent="0.25">
      <c r="A76" s="24">
        <v>44446</v>
      </c>
      <c r="B76" s="21">
        <v>4842</v>
      </c>
    </row>
    <row r="77" spans="1:2" ht="15.75" x14ac:dyDescent="0.25">
      <c r="A77" s="24">
        <v>44447</v>
      </c>
      <c r="B77" s="21">
        <v>4506</v>
      </c>
    </row>
    <row r="78" spans="1:2" ht="15.75" x14ac:dyDescent="0.25">
      <c r="A78" s="24">
        <v>44448</v>
      </c>
      <c r="B78" s="21">
        <v>5384</v>
      </c>
    </row>
    <row r="79" spans="1:2" ht="15.75" x14ac:dyDescent="0.25">
      <c r="A79" s="24">
        <v>44449</v>
      </c>
      <c r="B79" s="21">
        <v>4557</v>
      </c>
    </row>
    <row r="80" spans="1:2" ht="15.75" x14ac:dyDescent="0.25">
      <c r="A80" s="24">
        <v>44450</v>
      </c>
      <c r="B80" s="21">
        <v>2290</v>
      </c>
    </row>
    <row r="81" spans="1:2" ht="15.75" x14ac:dyDescent="0.25">
      <c r="A81" s="24">
        <v>44451</v>
      </c>
      <c r="B81" s="21">
        <v>2796</v>
      </c>
    </row>
    <row r="82" spans="1:2" ht="15.75" x14ac:dyDescent="0.25">
      <c r="A82" s="24">
        <v>44452</v>
      </c>
      <c r="B82" s="21">
        <v>4908</v>
      </c>
    </row>
    <row r="83" spans="1:2" ht="15.75" x14ac:dyDescent="0.25">
      <c r="A83" s="24">
        <v>44453</v>
      </c>
      <c r="B83" s="21">
        <v>8437</v>
      </c>
    </row>
    <row r="84" spans="1:2" ht="15.75" x14ac:dyDescent="0.25">
      <c r="A84" s="24">
        <v>44454</v>
      </c>
      <c r="B84" s="21">
        <v>8808</v>
      </c>
    </row>
    <row r="85" spans="1:2" ht="15.75" x14ac:dyDescent="0.25">
      <c r="A85" s="24">
        <v>44455</v>
      </c>
      <c r="B85" s="21">
        <v>6956</v>
      </c>
    </row>
    <row r="86" spans="1:2" ht="15.75" x14ac:dyDescent="0.25">
      <c r="A86" s="24">
        <v>44456</v>
      </c>
      <c r="B86" s="21">
        <v>5733</v>
      </c>
    </row>
    <row r="87" spans="1:2" ht="15.75" x14ac:dyDescent="0.25">
      <c r="A87" s="24">
        <v>44457</v>
      </c>
      <c r="B87" s="21">
        <v>3038</v>
      </c>
    </row>
    <row r="88" spans="1:2" ht="15.75" x14ac:dyDescent="0.25">
      <c r="A88" s="24">
        <v>44458</v>
      </c>
      <c r="B88" s="21">
        <v>2897</v>
      </c>
    </row>
    <row r="89" spans="1:2" ht="15.75" x14ac:dyDescent="0.25">
      <c r="A89" s="24">
        <v>44459</v>
      </c>
      <c r="B89" s="21">
        <v>5823</v>
      </c>
    </row>
    <row r="90" spans="1:2" ht="15.75" x14ac:dyDescent="0.25">
      <c r="A90" s="24">
        <v>44460</v>
      </c>
      <c r="B90" s="21">
        <v>6315</v>
      </c>
    </row>
    <row r="91" spans="1:2" ht="15.75" x14ac:dyDescent="0.25">
      <c r="A91" s="24">
        <v>44461</v>
      </c>
      <c r="B91" s="21">
        <v>6102</v>
      </c>
    </row>
    <row r="92" spans="1:2" ht="15.75" x14ac:dyDescent="0.25">
      <c r="A92" s="24">
        <v>44462</v>
      </c>
      <c r="B92" s="21">
        <v>6100</v>
      </c>
    </row>
    <row r="93" spans="1:2" ht="15.75" x14ac:dyDescent="0.25">
      <c r="A93" s="24">
        <v>44463</v>
      </c>
      <c r="B93" s="21">
        <v>5516</v>
      </c>
    </row>
    <row r="94" spans="1:2" ht="15.75" x14ac:dyDescent="0.25">
      <c r="A94" s="24">
        <v>44464</v>
      </c>
      <c r="B94" s="21">
        <v>3120</v>
      </c>
    </row>
    <row r="95" spans="1:2" ht="15.75" x14ac:dyDescent="0.25">
      <c r="A95" s="24">
        <v>44465</v>
      </c>
      <c r="B95" s="21">
        <v>3152</v>
      </c>
    </row>
    <row r="96" spans="1:2" ht="15.75" x14ac:dyDescent="0.25">
      <c r="A96" s="24">
        <v>44466</v>
      </c>
      <c r="B96" s="21">
        <v>6811</v>
      </c>
    </row>
    <row r="97" spans="1:2" ht="15.75" x14ac:dyDescent="0.25">
      <c r="A97" s="24">
        <v>44467</v>
      </c>
      <c r="B97" s="21">
        <v>8296</v>
      </c>
    </row>
    <row r="98" spans="1:2" ht="15.75" x14ac:dyDescent="0.25">
      <c r="A98" s="24">
        <v>44468</v>
      </c>
      <c r="B98" s="21">
        <v>12035</v>
      </c>
    </row>
    <row r="99" spans="1:2" ht="15.75" x14ac:dyDescent="0.25">
      <c r="A99" s="24">
        <v>44469</v>
      </c>
      <c r="B99" s="21">
        <v>11387</v>
      </c>
    </row>
    <row r="100" spans="1:2" ht="15.75" x14ac:dyDescent="0.25">
      <c r="A100" s="24">
        <v>44470</v>
      </c>
      <c r="B100" s="21">
        <v>5287</v>
      </c>
    </row>
    <row r="101" spans="1:2" ht="15.75" x14ac:dyDescent="0.25">
      <c r="A101" s="24">
        <v>44471</v>
      </c>
      <c r="B101" s="21">
        <v>2829</v>
      </c>
    </row>
    <row r="102" spans="1:2" ht="15.75" x14ac:dyDescent="0.25">
      <c r="A102" s="24">
        <v>44472</v>
      </c>
      <c r="B102" s="21">
        <v>2765</v>
      </c>
    </row>
    <row r="103" spans="1:2" ht="15.75" x14ac:dyDescent="0.25">
      <c r="A103" s="24">
        <v>44473</v>
      </c>
      <c r="B103" s="21">
        <v>6558</v>
      </c>
    </row>
    <row r="104" spans="1:2" ht="15.75" x14ac:dyDescent="0.25">
      <c r="A104" s="24">
        <v>44474</v>
      </c>
      <c r="B104" s="21">
        <v>5482</v>
      </c>
    </row>
    <row r="105" spans="1:2" ht="15.75" x14ac:dyDescent="0.25">
      <c r="A105" s="24">
        <v>44475</v>
      </c>
      <c r="B105" s="21">
        <v>5415</v>
      </c>
    </row>
    <row r="106" spans="1:2" ht="15.75" x14ac:dyDescent="0.25">
      <c r="A106" s="24">
        <v>44476</v>
      </c>
      <c r="B106" s="21">
        <v>4865</v>
      </c>
    </row>
    <row r="107" spans="1:2" ht="15.75" x14ac:dyDescent="0.25">
      <c r="A107" s="24">
        <v>44477</v>
      </c>
      <c r="B107" s="21">
        <v>3570</v>
      </c>
    </row>
    <row r="108" spans="1:2" ht="15.75" x14ac:dyDescent="0.25">
      <c r="A108" s="24">
        <v>44478</v>
      </c>
      <c r="B108" s="21">
        <v>2318</v>
      </c>
    </row>
    <row r="109" spans="1:2" ht="15.75" x14ac:dyDescent="0.25">
      <c r="A109" s="24">
        <v>44479</v>
      </c>
      <c r="B109" s="21">
        <v>2425</v>
      </c>
    </row>
    <row r="110" spans="1:2" ht="15.75" x14ac:dyDescent="0.25">
      <c r="A110" s="24">
        <v>44480</v>
      </c>
      <c r="B110" s="21">
        <v>4554</v>
      </c>
    </row>
    <row r="111" spans="1:2" ht="15.75" x14ac:dyDescent="0.25">
      <c r="A111" s="24">
        <v>44481</v>
      </c>
      <c r="B111" s="21">
        <v>4727</v>
      </c>
    </row>
    <row r="112" spans="1:2" ht="15.75" x14ac:dyDescent="0.25">
      <c r="A112" s="24">
        <v>44482</v>
      </c>
      <c r="B112" s="21">
        <v>4981</v>
      </c>
    </row>
    <row r="113" spans="1:2" ht="15.75" x14ac:dyDescent="0.25">
      <c r="A113" s="24">
        <v>44483</v>
      </c>
      <c r="B113" s="21">
        <v>4545</v>
      </c>
    </row>
    <row r="114" spans="1:2" ht="15.75" x14ac:dyDescent="0.25">
      <c r="A114" s="24">
        <v>44484</v>
      </c>
      <c r="B114" s="21">
        <v>3593</v>
      </c>
    </row>
    <row r="115" spans="1:2" ht="15.75" x14ac:dyDescent="0.25">
      <c r="A115" s="24">
        <v>44485</v>
      </c>
      <c r="B115" s="21">
        <v>2248</v>
      </c>
    </row>
    <row r="116" spans="1:2" ht="15.75" x14ac:dyDescent="0.25">
      <c r="A116" s="24">
        <v>44486</v>
      </c>
      <c r="B116" s="21">
        <v>2271</v>
      </c>
    </row>
    <row r="117" spans="1:2" ht="15.75" x14ac:dyDescent="0.25">
      <c r="A117" s="24">
        <v>44487</v>
      </c>
      <c r="B117" s="21">
        <v>5081</v>
      </c>
    </row>
    <row r="118" spans="1:2" ht="15.75" x14ac:dyDescent="0.25">
      <c r="A118" s="24">
        <v>44488</v>
      </c>
      <c r="B118" s="21">
        <v>4846</v>
      </c>
    </row>
    <row r="119" spans="1:2" ht="15.75" x14ac:dyDescent="0.25">
      <c r="A119" s="24">
        <v>44489</v>
      </c>
      <c r="B119" s="21">
        <v>4842</v>
      </c>
    </row>
    <row r="120" spans="1:2" ht="15.75" x14ac:dyDescent="0.25">
      <c r="A120" s="24">
        <v>44490</v>
      </c>
      <c r="B120" s="21">
        <v>4212</v>
      </c>
    </row>
    <row r="121" spans="1:2" ht="15.75" x14ac:dyDescent="0.25">
      <c r="A121" s="24">
        <v>44491</v>
      </c>
      <c r="B121" s="21">
        <v>3836</v>
      </c>
    </row>
    <row r="122" spans="1:2" ht="15.75" x14ac:dyDescent="0.25">
      <c r="A122" s="24">
        <v>44492</v>
      </c>
      <c r="B122" s="21">
        <v>2428</v>
      </c>
    </row>
    <row r="123" spans="1:2" ht="15.75" x14ac:dyDescent="0.25">
      <c r="A123" s="24">
        <v>44493</v>
      </c>
      <c r="B123" s="21">
        <v>2226</v>
      </c>
    </row>
    <row r="124" spans="1:2" ht="15.75" x14ac:dyDescent="0.25">
      <c r="A124" s="24">
        <v>44494</v>
      </c>
      <c r="B124" s="21">
        <v>5332</v>
      </c>
    </row>
    <row r="125" spans="1:2" ht="15.75" x14ac:dyDescent="0.25">
      <c r="A125" s="24">
        <v>44495</v>
      </c>
      <c r="B125" s="21">
        <v>4805</v>
      </c>
    </row>
    <row r="126" spans="1:2" ht="15.75" x14ac:dyDescent="0.25">
      <c r="A126" s="24">
        <v>44496</v>
      </c>
      <c r="B126" s="21">
        <v>4439</v>
      </c>
    </row>
    <row r="127" spans="1:2" ht="15.75" x14ac:dyDescent="0.25">
      <c r="A127" s="24">
        <v>44497</v>
      </c>
      <c r="B127" s="21">
        <v>4717</v>
      </c>
    </row>
    <row r="128" spans="1:2" ht="15.75" x14ac:dyDescent="0.25">
      <c r="A128" s="24">
        <v>44498</v>
      </c>
      <c r="B128" s="21">
        <v>3623</v>
      </c>
    </row>
    <row r="129" spans="1:2" ht="15.75" x14ac:dyDescent="0.25">
      <c r="A129" s="24">
        <v>44499</v>
      </c>
      <c r="B129" s="21">
        <v>2116</v>
      </c>
    </row>
    <row r="130" spans="1:2" ht="15.75" x14ac:dyDescent="0.25">
      <c r="A130" s="24">
        <v>44500</v>
      </c>
      <c r="B130" s="21">
        <v>1815</v>
      </c>
    </row>
    <row r="131" spans="1:2" ht="15.75" x14ac:dyDescent="0.25">
      <c r="A131" s="24">
        <v>44501</v>
      </c>
      <c r="B131" s="21">
        <v>4676</v>
      </c>
    </row>
    <row r="132" spans="1:2" ht="15.75" x14ac:dyDescent="0.25">
      <c r="A132" s="24">
        <v>44502</v>
      </c>
      <c r="B132" s="21">
        <v>4806</v>
      </c>
    </row>
    <row r="133" spans="1:2" ht="15.75" x14ac:dyDescent="0.25">
      <c r="A133" s="24">
        <v>44503</v>
      </c>
      <c r="B133" s="21">
        <v>4055</v>
      </c>
    </row>
    <row r="134" spans="1:2" ht="15.75" x14ac:dyDescent="0.25">
      <c r="A134" s="24">
        <v>44504</v>
      </c>
      <c r="B134" s="21">
        <v>4570</v>
      </c>
    </row>
    <row r="135" spans="1:2" ht="15.75" x14ac:dyDescent="0.25">
      <c r="A135" s="24">
        <v>44505</v>
      </c>
      <c r="B135" s="21">
        <v>3655</v>
      </c>
    </row>
    <row r="136" spans="1:2" ht="15.75" x14ac:dyDescent="0.25">
      <c r="A136" s="24">
        <v>44506</v>
      </c>
      <c r="B136" s="21">
        <v>1867</v>
      </c>
    </row>
    <row r="137" spans="1:2" ht="15.75" x14ac:dyDescent="0.25">
      <c r="A137" s="24">
        <v>44507</v>
      </c>
      <c r="B137" s="21">
        <v>2059</v>
      </c>
    </row>
    <row r="138" spans="1:2" ht="15.75" x14ac:dyDescent="0.25">
      <c r="A138" s="24">
        <v>44508</v>
      </c>
      <c r="B138" s="21">
        <v>5270</v>
      </c>
    </row>
    <row r="139" spans="1:2" ht="15.75" x14ac:dyDescent="0.25">
      <c r="A139" s="24">
        <v>44509</v>
      </c>
      <c r="B139" s="21">
        <v>4571</v>
      </c>
    </row>
    <row r="140" spans="1:2" ht="15.75" x14ac:dyDescent="0.25">
      <c r="A140" s="24">
        <v>44510</v>
      </c>
      <c r="B140" s="21">
        <v>4270</v>
      </c>
    </row>
    <row r="141" spans="1:2" ht="15.75" x14ac:dyDescent="0.25">
      <c r="A141" s="24">
        <v>44511</v>
      </c>
      <c r="B141" s="21">
        <v>2666</v>
      </c>
    </row>
    <row r="142" spans="1:2" ht="15.75" x14ac:dyDescent="0.25">
      <c r="A142" s="24">
        <v>44512</v>
      </c>
      <c r="B142" s="21">
        <v>3025</v>
      </c>
    </row>
    <row r="143" spans="1:2" ht="15.75" x14ac:dyDescent="0.25">
      <c r="A143" s="24">
        <v>44513</v>
      </c>
      <c r="B143" s="21">
        <v>2009</v>
      </c>
    </row>
    <row r="144" spans="1:2" ht="15.75" x14ac:dyDescent="0.25">
      <c r="A144" s="24">
        <v>44514</v>
      </c>
      <c r="B144" s="21">
        <v>1774</v>
      </c>
    </row>
    <row r="145" spans="1:2" ht="15.75" x14ac:dyDescent="0.25">
      <c r="A145" s="24">
        <v>44515</v>
      </c>
      <c r="B145" s="21">
        <v>4385</v>
      </c>
    </row>
    <row r="146" spans="1:2" ht="15.75" x14ac:dyDescent="0.25">
      <c r="A146" s="24">
        <v>44516</v>
      </c>
      <c r="B146" s="21">
        <v>3695</v>
      </c>
    </row>
    <row r="147" spans="1:2" ht="15.75" x14ac:dyDescent="0.25">
      <c r="A147" s="24">
        <v>44517</v>
      </c>
      <c r="B147" s="21">
        <v>3609</v>
      </c>
    </row>
    <row r="148" spans="1:2" ht="15.75" x14ac:dyDescent="0.25">
      <c r="A148" s="24">
        <v>44518</v>
      </c>
      <c r="B148" s="21">
        <v>3610</v>
      </c>
    </row>
    <row r="149" spans="1:2" ht="15.75" x14ac:dyDescent="0.25">
      <c r="A149" s="24">
        <v>44519</v>
      </c>
      <c r="B149" s="21">
        <v>2957</v>
      </c>
    </row>
    <row r="150" spans="1:2" ht="15.75" x14ac:dyDescent="0.25">
      <c r="A150" s="24">
        <v>44520</v>
      </c>
      <c r="B150" s="21">
        <v>1707</v>
      </c>
    </row>
    <row r="151" spans="1:2" ht="15.75" x14ac:dyDescent="0.25">
      <c r="A151" s="24">
        <v>44521</v>
      </c>
      <c r="B151" s="21">
        <v>1425</v>
      </c>
    </row>
    <row r="152" spans="1:2" ht="15.75" x14ac:dyDescent="0.25">
      <c r="A152" s="24">
        <v>44522</v>
      </c>
      <c r="B152" s="21">
        <v>3449</v>
      </c>
    </row>
    <row r="153" spans="1:2" ht="15.75" x14ac:dyDescent="0.25">
      <c r="A153" s="24">
        <v>44523</v>
      </c>
      <c r="B153" s="21">
        <v>3485</v>
      </c>
    </row>
    <row r="154" spans="1:2" ht="15.75" x14ac:dyDescent="0.25">
      <c r="A154" s="24">
        <v>44524</v>
      </c>
      <c r="B154" s="21">
        <v>2725</v>
      </c>
    </row>
    <row r="155" spans="1:2" ht="15.75" x14ac:dyDescent="0.25">
      <c r="A155" s="24">
        <v>44525</v>
      </c>
      <c r="B155" s="21">
        <v>1194</v>
      </c>
    </row>
    <row r="156" spans="1:2" ht="15.75" x14ac:dyDescent="0.25">
      <c r="A156" s="24">
        <v>44526</v>
      </c>
      <c r="B156" s="21">
        <v>1428</v>
      </c>
    </row>
    <row r="157" spans="1:2" ht="15.75" x14ac:dyDescent="0.25">
      <c r="A157" s="24">
        <v>44527</v>
      </c>
      <c r="B157" s="21">
        <v>1548</v>
      </c>
    </row>
    <row r="158" spans="1:2" ht="15.75" x14ac:dyDescent="0.25">
      <c r="A158" s="24">
        <v>44528</v>
      </c>
      <c r="B158" s="21">
        <v>1598</v>
      </c>
    </row>
    <row r="159" spans="1:2" ht="15.75" x14ac:dyDescent="0.25">
      <c r="A159" s="24">
        <v>44529</v>
      </c>
      <c r="B159" s="21">
        <v>3505</v>
      </c>
    </row>
    <row r="160" spans="1:2" ht="15.75" x14ac:dyDescent="0.25">
      <c r="A160" s="24">
        <v>44530</v>
      </c>
      <c r="B160" s="21">
        <v>3661</v>
      </c>
    </row>
    <row r="161" spans="1:2" ht="15.75" x14ac:dyDescent="0.25">
      <c r="A161" s="24">
        <v>44531</v>
      </c>
      <c r="B161" s="21">
        <v>3716</v>
      </c>
    </row>
    <row r="162" spans="1:2" ht="15.75" x14ac:dyDescent="0.25">
      <c r="A162" s="24">
        <v>44532</v>
      </c>
      <c r="B162" s="21">
        <v>3114</v>
      </c>
    </row>
    <row r="163" spans="1:2" ht="15.75" x14ac:dyDescent="0.25">
      <c r="A163" s="24">
        <v>44533</v>
      </c>
      <c r="B163" s="21">
        <v>3063</v>
      </c>
    </row>
    <row r="164" spans="1:2" ht="15.75" x14ac:dyDescent="0.25">
      <c r="A164" s="24">
        <v>44534</v>
      </c>
      <c r="B164" s="21">
        <v>1715</v>
      </c>
    </row>
    <row r="165" spans="1:2" ht="15.75" x14ac:dyDescent="0.25">
      <c r="A165" s="24">
        <v>44535</v>
      </c>
      <c r="B165" s="21">
        <v>1630</v>
      </c>
    </row>
    <row r="166" spans="1:2" ht="15.75" x14ac:dyDescent="0.25">
      <c r="A166" s="24">
        <v>44536</v>
      </c>
      <c r="B166" s="21">
        <v>3904</v>
      </c>
    </row>
    <row r="167" spans="1:2" ht="15.75" x14ac:dyDescent="0.25">
      <c r="A167" s="24">
        <v>44537</v>
      </c>
      <c r="B167" s="21">
        <v>3702</v>
      </c>
    </row>
    <row r="168" spans="1:2" ht="15.75" x14ac:dyDescent="0.25">
      <c r="A168" s="24">
        <v>44538</v>
      </c>
      <c r="B168" s="21">
        <v>3916</v>
      </c>
    </row>
    <row r="169" spans="1:2" ht="15.75" x14ac:dyDescent="0.25">
      <c r="A169" s="24">
        <v>44539</v>
      </c>
      <c r="B169" s="21">
        <v>3600</v>
      </c>
    </row>
    <row r="170" spans="1:2" ht="15.75" x14ac:dyDescent="0.25">
      <c r="A170" s="24">
        <v>44540</v>
      </c>
      <c r="B170" s="21">
        <v>2752</v>
      </c>
    </row>
    <row r="171" spans="1:2" ht="15.75" x14ac:dyDescent="0.25">
      <c r="A171" s="24">
        <v>44541</v>
      </c>
      <c r="B171" s="21">
        <v>1513</v>
      </c>
    </row>
    <row r="172" spans="1:2" ht="15.75" x14ac:dyDescent="0.25">
      <c r="A172" s="24">
        <v>44542</v>
      </c>
      <c r="B172" s="21">
        <v>1477</v>
      </c>
    </row>
    <row r="173" spans="1:2" ht="15.75" x14ac:dyDescent="0.25">
      <c r="A173" s="24">
        <v>44543</v>
      </c>
      <c r="B173" s="21">
        <v>3871</v>
      </c>
    </row>
    <row r="174" spans="1:2" ht="15.75" x14ac:dyDescent="0.25">
      <c r="A174" s="24">
        <v>44544</v>
      </c>
      <c r="B174" s="21">
        <v>4122</v>
      </c>
    </row>
    <row r="175" spans="1:2" ht="15.75" x14ac:dyDescent="0.25">
      <c r="A175" s="24">
        <v>44545</v>
      </c>
      <c r="B175" s="21">
        <v>3635</v>
      </c>
    </row>
    <row r="176" spans="1:2" ht="15.75" x14ac:dyDescent="0.25">
      <c r="A176" s="24">
        <v>44546</v>
      </c>
      <c r="B176" s="21">
        <v>3204</v>
      </c>
    </row>
    <row r="177" spans="1:2" ht="15.75" x14ac:dyDescent="0.25">
      <c r="A177" s="24">
        <v>44547</v>
      </c>
      <c r="B177" s="21">
        <v>2294</v>
      </c>
    </row>
    <row r="178" spans="1:2" ht="15.75" x14ac:dyDescent="0.25">
      <c r="A178" s="24">
        <v>44548</v>
      </c>
      <c r="B178" s="21">
        <v>1405</v>
      </c>
    </row>
    <row r="179" spans="1:2" ht="15.75" x14ac:dyDescent="0.25">
      <c r="A179" s="24">
        <v>44549</v>
      </c>
      <c r="B179" s="21">
        <v>1474</v>
      </c>
    </row>
    <row r="180" spans="1:2" ht="15.75" x14ac:dyDescent="0.25">
      <c r="A180" s="24">
        <v>44550</v>
      </c>
      <c r="B180" s="21">
        <v>3334</v>
      </c>
    </row>
    <row r="181" spans="1:2" ht="15.75" x14ac:dyDescent="0.25">
      <c r="A181" s="24">
        <v>44551</v>
      </c>
      <c r="B181" s="21">
        <v>2583</v>
      </c>
    </row>
    <row r="182" spans="1:2" ht="15.75" x14ac:dyDescent="0.25">
      <c r="A182" s="24">
        <v>44552</v>
      </c>
      <c r="B182" s="21">
        <v>2799</v>
      </c>
    </row>
    <row r="183" spans="1:2" ht="15.75" x14ac:dyDescent="0.25">
      <c r="A183" s="24">
        <v>44553</v>
      </c>
      <c r="B183" s="21">
        <v>2089</v>
      </c>
    </row>
    <row r="184" spans="1:2" ht="15.75" x14ac:dyDescent="0.25">
      <c r="A184" s="24">
        <v>44554</v>
      </c>
      <c r="B184" s="21">
        <v>1147</v>
      </c>
    </row>
    <row r="185" spans="1:2" ht="15.75" x14ac:dyDescent="0.25">
      <c r="A185" s="24">
        <v>44555</v>
      </c>
      <c r="B185" s="21">
        <v>801</v>
      </c>
    </row>
    <row r="186" spans="1:2" ht="15.75" x14ac:dyDescent="0.25">
      <c r="A186" s="24">
        <v>44556</v>
      </c>
      <c r="B186" s="21">
        <v>1276</v>
      </c>
    </row>
    <row r="187" spans="1:2" ht="15.75" x14ac:dyDescent="0.25">
      <c r="A187" s="24">
        <v>44557</v>
      </c>
      <c r="B187" s="21">
        <v>2369</v>
      </c>
    </row>
    <row r="188" spans="1:2" ht="15.75" x14ac:dyDescent="0.25">
      <c r="A188" s="24">
        <v>44558</v>
      </c>
      <c r="B188" s="21">
        <v>2718</v>
      </c>
    </row>
    <row r="189" spans="1:2" ht="15.75" x14ac:dyDescent="0.25">
      <c r="A189" s="24">
        <v>44559</v>
      </c>
      <c r="B189" s="21">
        <v>3357</v>
      </c>
    </row>
    <row r="190" spans="1:2" ht="15.75" x14ac:dyDescent="0.25">
      <c r="A190" s="24">
        <v>44560</v>
      </c>
      <c r="B190" s="21">
        <v>2292</v>
      </c>
    </row>
    <row r="191" spans="1:2" ht="15.75" x14ac:dyDescent="0.25">
      <c r="A191" s="24">
        <v>44561</v>
      </c>
      <c r="B191" s="21">
        <v>1414</v>
      </c>
    </row>
    <row r="192" spans="1:2" ht="15.75" x14ac:dyDescent="0.25">
      <c r="A192" s="24">
        <v>44562</v>
      </c>
      <c r="B192" s="21">
        <v>1459</v>
      </c>
    </row>
    <row r="193" spans="1:2" ht="15.75" x14ac:dyDescent="0.25">
      <c r="A193" s="24">
        <v>44563</v>
      </c>
      <c r="B193" s="21">
        <v>1694</v>
      </c>
    </row>
    <row r="194" spans="1:2" ht="15.75" x14ac:dyDescent="0.25">
      <c r="A194" s="24">
        <v>44564</v>
      </c>
      <c r="B194" s="21">
        <v>3699</v>
      </c>
    </row>
    <row r="195" spans="1:2" ht="15.75" x14ac:dyDescent="0.25">
      <c r="A195" s="24">
        <v>44565</v>
      </c>
      <c r="B195" s="21">
        <v>4416</v>
      </c>
    </row>
    <row r="196" spans="1:2" ht="15.75" x14ac:dyDescent="0.25">
      <c r="A196" s="24">
        <v>44566</v>
      </c>
      <c r="B196" s="21">
        <v>3983</v>
      </c>
    </row>
    <row r="197" spans="1:2" ht="15.75" x14ac:dyDescent="0.25">
      <c r="A197" s="24">
        <v>44567</v>
      </c>
      <c r="B197" s="21">
        <v>3525</v>
      </c>
    </row>
    <row r="198" spans="1:2" ht="15.75" x14ac:dyDescent="0.25">
      <c r="A198" s="24">
        <v>44568</v>
      </c>
      <c r="B198" s="21">
        <v>3674</v>
      </c>
    </row>
    <row r="199" spans="1:2" ht="15.75" x14ac:dyDescent="0.25">
      <c r="A199" s="24">
        <v>44569</v>
      </c>
      <c r="B199" s="21">
        <v>1972</v>
      </c>
    </row>
    <row r="200" spans="1:2" ht="15.75" x14ac:dyDescent="0.25">
      <c r="A200" s="24">
        <v>44570</v>
      </c>
      <c r="B200" s="21">
        <v>2017</v>
      </c>
    </row>
    <row r="201" spans="1:2" ht="15.75" x14ac:dyDescent="0.25">
      <c r="A201" s="24">
        <v>44571</v>
      </c>
      <c r="B201" s="21">
        <v>4696</v>
      </c>
    </row>
    <row r="202" spans="1:2" ht="15.75" x14ac:dyDescent="0.25">
      <c r="A202" s="24">
        <v>44572</v>
      </c>
      <c r="B202" s="21">
        <v>4526</v>
      </c>
    </row>
    <row r="203" spans="1:2" ht="15.75" x14ac:dyDescent="0.25">
      <c r="A203" s="24">
        <v>44573</v>
      </c>
      <c r="B203" s="21">
        <v>4134</v>
      </c>
    </row>
    <row r="204" spans="1:2" ht="15.75" x14ac:dyDescent="0.25">
      <c r="A204" s="24">
        <v>44574</v>
      </c>
      <c r="B204" s="21">
        <v>4139</v>
      </c>
    </row>
    <row r="205" spans="1:2" ht="15.75" x14ac:dyDescent="0.25">
      <c r="A205" s="24">
        <v>44575</v>
      </c>
      <c r="B205" s="21">
        <v>3288</v>
      </c>
    </row>
    <row r="206" spans="1:2" ht="15.75" x14ac:dyDescent="0.25">
      <c r="A206" s="24">
        <v>44576</v>
      </c>
      <c r="B206" s="21">
        <v>1934</v>
      </c>
    </row>
    <row r="207" spans="1:2" ht="15.75" x14ac:dyDescent="0.25">
      <c r="A207" s="24">
        <v>44577</v>
      </c>
      <c r="B207" s="21">
        <v>1910</v>
      </c>
    </row>
    <row r="208" spans="1:2" ht="15.75" x14ac:dyDescent="0.25">
      <c r="A208" s="24">
        <v>44578</v>
      </c>
      <c r="B208" s="21">
        <v>2219</v>
      </c>
    </row>
    <row r="209" spans="1:2" ht="15.75" x14ac:dyDescent="0.25">
      <c r="A209" s="24">
        <v>44579</v>
      </c>
      <c r="B209" s="21">
        <v>3921</v>
      </c>
    </row>
    <row r="210" spans="1:2" ht="15.75" x14ac:dyDescent="0.25">
      <c r="A210" s="24">
        <v>44580</v>
      </c>
      <c r="B210" s="21">
        <v>4192</v>
      </c>
    </row>
    <row r="211" spans="1:2" ht="15.75" x14ac:dyDescent="0.25">
      <c r="A211" s="24">
        <v>44581</v>
      </c>
      <c r="B211" s="21">
        <v>4063</v>
      </c>
    </row>
    <row r="212" spans="1:2" ht="15.75" x14ac:dyDescent="0.25">
      <c r="A212" s="24">
        <v>44582</v>
      </c>
      <c r="B212" s="21">
        <v>3453</v>
      </c>
    </row>
    <row r="213" spans="1:2" ht="15.75" x14ac:dyDescent="0.25">
      <c r="A213" s="24">
        <v>44583</v>
      </c>
      <c r="B213" s="21">
        <v>1882</v>
      </c>
    </row>
    <row r="214" spans="1:2" ht="15.75" x14ac:dyDescent="0.25">
      <c r="A214" s="24">
        <v>44584</v>
      </c>
      <c r="B214" s="21">
        <v>1685</v>
      </c>
    </row>
    <row r="215" spans="1:2" ht="15.75" x14ac:dyDescent="0.25">
      <c r="A215" s="24">
        <v>44585</v>
      </c>
      <c r="B215" s="21">
        <v>5013</v>
      </c>
    </row>
    <row r="216" spans="1:2" ht="15.75" x14ac:dyDescent="0.25">
      <c r="A216" s="24">
        <v>44586</v>
      </c>
      <c r="B216" s="21">
        <v>4211</v>
      </c>
    </row>
    <row r="217" spans="1:2" ht="15.75" x14ac:dyDescent="0.25">
      <c r="A217" s="24">
        <v>44587</v>
      </c>
      <c r="B217" s="21">
        <v>4503</v>
      </c>
    </row>
    <row r="218" spans="1:2" ht="15.75" x14ac:dyDescent="0.25">
      <c r="A218" s="24">
        <v>44588</v>
      </c>
      <c r="B218" s="21">
        <v>4813</v>
      </c>
    </row>
    <row r="219" spans="1:2" ht="15.75" x14ac:dyDescent="0.25">
      <c r="A219" s="24">
        <v>44589</v>
      </c>
      <c r="B219" s="21">
        <v>3873</v>
      </c>
    </row>
    <row r="220" spans="1:2" ht="15.75" x14ac:dyDescent="0.25">
      <c r="A220" s="24">
        <v>44590</v>
      </c>
      <c r="B220" s="21">
        <v>1950</v>
      </c>
    </row>
    <row r="221" spans="1:2" ht="15.75" x14ac:dyDescent="0.25">
      <c r="A221" s="24">
        <v>44591</v>
      </c>
      <c r="B221" s="21">
        <v>2056</v>
      </c>
    </row>
    <row r="222" spans="1:2" ht="15.75" x14ac:dyDescent="0.25">
      <c r="A222" s="24">
        <v>44592</v>
      </c>
      <c r="B222" s="21">
        <v>4584</v>
      </c>
    </row>
    <row r="223" spans="1:2" ht="15.75" x14ac:dyDescent="0.25">
      <c r="A223" s="24">
        <v>44593</v>
      </c>
      <c r="B223" s="21">
        <v>4996</v>
      </c>
    </row>
    <row r="224" spans="1:2" ht="15.75" x14ac:dyDescent="0.25">
      <c r="A224" s="24">
        <v>44594</v>
      </c>
      <c r="B224" s="21">
        <v>4840</v>
      </c>
    </row>
    <row r="225" spans="1:2" ht="15.75" x14ac:dyDescent="0.25">
      <c r="A225" s="24">
        <v>44595</v>
      </c>
      <c r="B225" s="21">
        <v>5171</v>
      </c>
    </row>
    <row r="226" spans="1:2" ht="15.75" x14ac:dyDescent="0.25">
      <c r="A226" s="24">
        <v>44596</v>
      </c>
      <c r="B226" s="21">
        <v>4041</v>
      </c>
    </row>
    <row r="227" spans="1:2" ht="15.75" x14ac:dyDescent="0.25">
      <c r="A227" s="24">
        <v>44597</v>
      </c>
      <c r="B227" s="21">
        <v>2152</v>
      </c>
    </row>
    <row r="228" spans="1:2" ht="15.75" x14ac:dyDescent="0.25">
      <c r="A228" s="24">
        <v>44598</v>
      </c>
      <c r="B228" s="21">
        <v>2219</v>
      </c>
    </row>
    <row r="229" spans="1:2" ht="15.75" x14ac:dyDescent="0.25">
      <c r="A229" s="24">
        <v>44599</v>
      </c>
      <c r="B229" s="21">
        <v>4685</v>
      </c>
    </row>
    <row r="230" spans="1:2" ht="15.75" x14ac:dyDescent="0.25">
      <c r="A230" s="24">
        <v>44600</v>
      </c>
      <c r="B230" s="21">
        <v>5093</v>
      </c>
    </row>
    <row r="231" spans="1:2" ht="15.75" x14ac:dyDescent="0.25">
      <c r="A231" s="24">
        <v>44601</v>
      </c>
      <c r="B231" s="21">
        <v>4634</v>
      </c>
    </row>
    <row r="232" spans="1:2" ht="15.75" x14ac:dyDescent="0.25">
      <c r="A232" s="24">
        <v>44602</v>
      </c>
      <c r="B232" s="21">
        <v>4711</v>
      </c>
    </row>
    <row r="233" spans="1:2" ht="15.75" x14ac:dyDescent="0.25">
      <c r="A233" s="24">
        <v>44603</v>
      </c>
      <c r="B233" s="21">
        <v>4183</v>
      </c>
    </row>
    <row r="234" spans="1:2" ht="15.75" x14ac:dyDescent="0.25">
      <c r="A234" s="24">
        <v>44604</v>
      </c>
      <c r="B234" s="21">
        <v>2476</v>
      </c>
    </row>
    <row r="235" spans="1:2" ht="15.75" x14ac:dyDescent="0.25">
      <c r="A235" s="24">
        <v>44605</v>
      </c>
      <c r="B235" s="21">
        <v>2298</v>
      </c>
    </row>
    <row r="236" spans="1:2" ht="15.75" x14ac:dyDescent="0.25">
      <c r="A236" s="24">
        <v>44606</v>
      </c>
      <c r="B236" s="21">
        <v>4646</v>
      </c>
    </row>
    <row r="237" spans="1:2" ht="15.75" x14ac:dyDescent="0.25">
      <c r="A237" s="24">
        <v>44607</v>
      </c>
      <c r="B237" s="21">
        <v>5970</v>
      </c>
    </row>
    <row r="238" spans="1:2" ht="15.75" x14ac:dyDescent="0.25">
      <c r="A238" s="24">
        <v>44608</v>
      </c>
      <c r="B238" s="21">
        <v>6157</v>
      </c>
    </row>
    <row r="239" spans="1:2" ht="15.75" x14ac:dyDescent="0.25">
      <c r="A239" s="24">
        <v>44609</v>
      </c>
      <c r="B239" s="21">
        <v>4916</v>
      </c>
    </row>
    <row r="240" spans="1:2" ht="15.75" x14ac:dyDescent="0.25">
      <c r="A240" s="24">
        <v>44610</v>
      </c>
      <c r="B240" s="21">
        <v>3934</v>
      </c>
    </row>
    <row r="241" spans="1:2" ht="15.75" x14ac:dyDescent="0.25">
      <c r="A241" s="24">
        <v>44611</v>
      </c>
      <c r="B241" s="21">
        <v>2266</v>
      </c>
    </row>
    <row r="242" spans="1:2" ht="15.75" x14ac:dyDescent="0.25">
      <c r="A242" s="24">
        <v>44612</v>
      </c>
      <c r="B242" s="21">
        <v>2563</v>
      </c>
    </row>
    <row r="243" spans="1:2" ht="15.75" x14ac:dyDescent="0.25">
      <c r="A243" s="24">
        <v>44613</v>
      </c>
      <c r="B243" s="21">
        <v>3286</v>
      </c>
    </row>
    <row r="244" spans="1:2" ht="15.75" x14ac:dyDescent="0.25">
      <c r="A244" s="24">
        <v>44614</v>
      </c>
      <c r="B244" s="21">
        <v>5573</v>
      </c>
    </row>
    <row r="245" spans="1:2" ht="15.75" x14ac:dyDescent="0.25">
      <c r="A245" s="24">
        <v>44615</v>
      </c>
      <c r="B245" s="21">
        <v>5113</v>
      </c>
    </row>
    <row r="246" spans="1:2" ht="15.75" x14ac:dyDescent="0.25">
      <c r="A246" s="24">
        <v>44616</v>
      </c>
      <c r="B246" s="21">
        <v>5189</v>
      </c>
    </row>
    <row r="247" spans="1:2" ht="15.75" x14ac:dyDescent="0.25">
      <c r="A247" s="24">
        <v>44617</v>
      </c>
      <c r="B247" s="21">
        <v>3970</v>
      </c>
    </row>
    <row r="248" spans="1:2" ht="15.75" x14ac:dyDescent="0.25">
      <c r="A248" s="24">
        <v>44618</v>
      </c>
      <c r="B248" s="21">
        <v>2305</v>
      </c>
    </row>
    <row r="249" spans="1:2" ht="15.75" x14ac:dyDescent="0.25">
      <c r="A249" s="24">
        <v>44619</v>
      </c>
      <c r="B249" s="21">
        <v>2394</v>
      </c>
    </row>
    <row r="250" spans="1:2" ht="15.75" x14ac:dyDescent="0.25">
      <c r="A250" s="24">
        <v>44620</v>
      </c>
      <c r="B250" s="21">
        <v>4796</v>
      </c>
    </row>
    <row r="251" spans="1:2" ht="15.75" x14ac:dyDescent="0.25">
      <c r="A251" s="24">
        <v>44621</v>
      </c>
      <c r="B251" s="21">
        <v>5021</v>
      </c>
    </row>
    <row r="252" spans="1:2" ht="15.75" x14ac:dyDescent="0.25">
      <c r="A252" s="24">
        <v>44622</v>
      </c>
      <c r="B252" s="21">
        <v>4620</v>
      </c>
    </row>
    <row r="253" spans="1:2" ht="15.75" x14ac:dyDescent="0.25">
      <c r="A253" s="24">
        <v>44623</v>
      </c>
      <c r="B253" s="21">
        <v>4982</v>
      </c>
    </row>
    <row r="254" spans="1:2" ht="15.75" x14ac:dyDescent="0.25">
      <c r="A254" s="24">
        <v>44624</v>
      </c>
      <c r="B254" s="21">
        <v>4143</v>
      </c>
    </row>
    <row r="255" spans="1:2" ht="15.75" x14ac:dyDescent="0.25">
      <c r="A255" s="24">
        <v>44625</v>
      </c>
      <c r="B255" s="21">
        <v>2199</v>
      </c>
    </row>
    <row r="256" spans="1:2" ht="15.75" x14ac:dyDescent="0.25">
      <c r="A256" s="24">
        <v>44626</v>
      </c>
      <c r="B256" s="21">
        <v>2283</v>
      </c>
    </row>
    <row r="257" spans="1:2" ht="15.75" x14ac:dyDescent="0.25">
      <c r="A257" s="24">
        <v>44627</v>
      </c>
      <c r="B257" s="21">
        <v>5479</v>
      </c>
    </row>
    <row r="258" spans="1:2" ht="15.75" x14ac:dyDescent="0.25">
      <c r="A258" s="24">
        <v>44628</v>
      </c>
      <c r="B258" s="21">
        <v>5077</v>
      </c>
    </row>
    <row r="259" spans="1:2" ht="15.75" x14ac:dyDescent="0.25">
      <c r="A259" s="24">
        <v>44629</v>
      </c>
      <c r="B259" s="21">
        <v>5095</v>
      </c>
    </row>
    <row r="260" spans="1:2" ht="15.75" x14ac:dyDescent="0.25">
      <c r="A260" s="24">
        <v>44630</v>
      </c>
      <c r="B260" s="21">
        <v>4964</v>
      </c>
    </row>
    <row r="261" spans="1:2" ht="15.75" x14ac:dyDescent="0.25">
      <c r="A261" s="24">
        <v>44631</v>
      </c>
      <c r="B261" s="21">
        <v>3625</v>
      </c>
    </row>
    <row r="262" spans="1:2" ht="15.75" x14ac:dyDescent="0.25">
      <c r="A262" s="24">
        <v>44632</v>
      </c>
      <c r="B262" s="21">
        <v>2299</v>
      </c>
    </row>
    <row r="263" spans="1:2" ht="15.75" x14ac:dyDescent="0.25">
      <c r="A263" s="24">
        <v>44633</v>
      </c>
      <c r="B263" s="21">
        <v>1963</v>
      </c>
    </row>
    <row r="264" spans="1:2" ht="15.75" x14ac:dyDescent="0.25">
      <c r="A264" s="24">
        <v>44634</v>
      </c>
      <c r="B264" s="21">
        <v>4810</v>
      </c>
    </row>
    <row r="265" spans="1:2" ht="15.75" x14ac:dyDescent="0.25">
      <c r="A265" s="24">
        <v>44635</v>
      </c>
      <c r="B265" s="21">
        <v>4727</v>
      </c>
    </row>
    <row r="266" spans="1:2" ht="15.75" x14ac:dyDescent="0.25">
      <c r="A266" s="24">
        <v>44636</v>
      </c>
      <c r="B266" s="21">
        <v>4478</v>
      </c>
    </row>
    <row r="267" spans="1:2" ht="15.75" x14ac:dyDescent="0.25">
      <c r="A267" s="24">
        <v>44637</v>
      </c>
      <c r="B267" s="21">
        <v>3897</v>
      </c>
    </row>
    <row r="268" spans="1:2" ht="15.75" x14ac:dyDescent="0.25">
      <c r="A268" s="24">
        <v>44638</v>
      </c>
      <c r="B268" s="21">
        <v>4098</v>
      </c>
    </row>
    <row r="269" spans="1:2" ht="15.75" x14ac:dyDescent="0.25">
      <c r="A269" s="24">
        <v>44639</v>
      </c>
      <c r="B269" s="21">
        <v>2429</v>
      </c>
    </row>
    <row r="270" spans="1:2" ht="15.75" x14ac:dyDescent="0.25">
      <c r="A270" s="24">
        <v>44640</v>
      </c>
      <c r="B270" s="21">
        <v>2353</v>
      </c>
    </row>
    <row r="271" spans="1:2" ht="15.75" x14ac:dyDescent="0.25">
      <c r="A271" s="24">
        <v>44641</v>
      </c>
      <c r="B271" s="21">
        <v>4857</v>
      </c>
    </row>
    <row r="272" spans="1:2" ht="15.75" x14ac:dyDescent="0.25">
      <c r="A272" s="24">
        <v>44642</v>
      </c>
      <c r="B272" s="21">
        <v>4463</v>
      </c>
    </row>
    <row r="273" spans="1:2" ht="15.75" x14ac:dyDescent="0.25">
      <c r="A273" s="24">
        <v>44643</v>
      </c>
      <c r="B273" s="21">
        <v>4372</v>
      </c>
    </row>
    <row r="274" spans="1:2" ht="15.75" x14ac:dyDescent="0.25">
      <c r="A274" s="24">
        <v>44644</v>
      </c>
      <c r="B274" s="21">
        <v>4387</v>
      </c>
    </row>
    <row r="275" spans="1:2" ht="15.75" x14ac:dyDescent="0.25">
      <c r="A275" s="24">
        <v>44645</v>
      </c>
      <c r="B275" s="21">
        <v>4295</v>
      </c>
    </row>
    <row r="276" spans="1:2" ht="15.75" x14ac:dyDescent="0.25">
      <c r="A276" s="24">
        <v>44646</v>
      </c>
      <c r="B276" s="21">
        <v>2483</v>
      </c>
    </row>
    <row r="277" spans="1:2" ht="15.75" x14ac:dyDescent="0.25">
      <c r="A277" s="24">
        <v>44647</v>
      </c>
      <c r="B277" s="21">
        <v>1877</v>
      </c>
    </row>
    <row r="278" spans="1:2" ht="15.75" x14ac:dyDescent="0.25">
      <c r="A278" s="24">
        <v>44648</v>
      </c>
      <c r="B278" s="21">
        <v>4655</v>
      </c>
    </row>
    <row r="279" spans="1:2" ht="15.75" x14ac:dyDescent="0.25">
      <c r="A279" s="24">
        <v>44649</v>
      </c>
      <c r="B279" s="21">
        <v>4458</v>
      </c>
    </row>
    <row r="280" spans="1:2" ht="15.75" x14ac:dyDescent="0.25">
      <c r="A280" s="24">
        <v>44650</v>
      </c>
      <c r="B280" s="21">
        <v>4817</v>
      </c>
    </row>
    <row r="281" spans="1:2" ht="15.75" x14ac:dyDescent="0.25">
      <c r="A281" s="24">
        <v>44651</v>
      </c>
      <c r="B281" s="21">
        <v>4166</v>
      </c>
    </row>
    <row r="282" spans="1:2" ht="15.75" x14ac:dyDescent="0.25">
      <c r="A282" s="24">
        <v>44652</v>
      </c>
      <c r="B282" s="21">
        <v>3844</v>
      </c>
    </row>
    <row r="283" spans="1:2" ht="15.75" x14ac:dyDescent="0.25">
      <c r="A283" s="24">
        <v>44653</v>
      </c>
      <c r="B283" s="21">
        <v>2238</v>
      </c>
    </row>
    <row r="284" spans="1:2" ht="15.75" x14ac:dyDescent="0.25">
      <c r="A284" s="24">
        <v>44654</v>
      </c>
      <c r="B284" s="21">
        <v>1826</v>
      </c>
    </row>
    <row r="285" spans="1:2" ht="15.75" x14ac:dyDescent="0.25">
      <c r="A285" s="24">
        <v>44655</v>
      </c>
      <c r="B285" s="21">
        <v>4679</v>
      </c>
    </row>
    <row r="286" spans="1:2" ht="15.75" x14ac:dyDescent="0.25">
      <c r="A286" s="24">
        <v>44656</v>
      </c>
      <c r="B286" s="21">
        <v>4439</v>
      </c>
    </row>
    <row r="287" spans="1:2" ht="15.75" x14ac:dyDescent="0.25">
      <c r="A287" s="24">
        <v>44657</v>
      </c>
      <c r="B287" s="21">
        <v>4511</v>
      </c>
    </row>
    <row r="288" spans="1:2" ht="15.75" x14ac:dyDescent="0.25">
      <c r="A288" s="24">
        <v>44658</v>
      </c>
      <c r="B288" s="21">
        <v>3947</v>
      </c>
    </row>
    <row r="289" spans="1:2" ht="15.75" x14ac:dyDescent="0.25">
      <c r="A289" s="24">
        <v>44659</v>
      </c>
      <c r="B289" s="21">
        <v>3681</v>
      </c>
    </row>
    <row r="290" spans="1:2" ht="15.75" x14ac:dyDescent="0.25">
      <c r="A290" s="24">
        <v>44660</v>
      </c>
      <c r="B290" s="21">
        <v>1837</v>
      </c>
    </row>
    <row r="291" spans="1:2" ht="15.75" x14ac:dyDescent="0.25">
      <c r="A291" s="24">
        <v>44661</v>
      </c>
      <c r="B291" s="21">
        <v>2001</v>
      </c>
    </row>
    <row r="292" spans="1:2" ht="15.75" x14ac:dyDescent="0.25">
      <c r="A292" s="24">
        <v>44662</v>
      </c>
      <c r="B292" s="21">
        <v>4727</v>
      </c>
    </row>
    <row r="293" spans="1:2" ht="15.75" x14ac:dyDescent="0.25">
      <c r="A293" s="24">
        <v>44663</v>
      </c>
      <c r="B293" s="21">
        <v>4200</v>
      </c>
    </row>
    <row r="294" spans="1:2" ht="15.75" x14ac:dyDescent="0.25">
      <c r="A294" s="24">
        <v>44664</v>
      </c>
      <c r="B294" s="21">
        <v>4244</v>
      </c>
    </row>
    <row r="295" spans="1:2" ht="15.75" x14ac:dyDescent="0.25">
      <c r="A295" s="24">
        <v>44665</v>
      </c>
      <c r="B295" s="21">
        <v>4734</v>
      </c>
    </row>
    <row r="296" spans="1:2" ht="15.75" x14ac:dyDescent="0.25">
      <c r="A296" s="24">
        <v>44666</v>
      </c>
      <c r="B296" s="21">
        <v>3718</v>
      </c>
    </row>
    <row r="297" spans="1:2" ht="15.75" x14ac:dyDescent="0.25">
      <c r="A297" s="24">
        <v>44667</v>
      </c>
      <c r="B297" s="21">
        <v>1907</v>
      </c>
    </row>
    <row r="298" spans="1:2" ht="15.75" x14ac:dyDescent="0.25">
      <c r="A298" s="24">
        <v>44668</v>
      </c>
      <c r="B298" s="21">
        <v>1837</v>
      </c>
    </row>
    <row r="299" spans="1:2" ht="15.75" x14ac:dyDescent="0.25">
      <c r="A299" s="24">
        <v>44669</v>
      </c>
      <c r="B299" s="21">
        <v>4747</v>
      </c>
    </row>
    <row r="300" spans="1:2" ht="15.75" x14ac:dyDescent="0.25">
      <c r="A300" s="24">
        <v>44670</v>
      </c>
      <c r="B300" s="21">
        <v>4198</v>
      </c>
    </row>
    <row r="301" spans="1:2" ht="15.75" x14ac:dyDescent="0.25">
      <c r="A301" s="24">
        <v>44671</v>
      </c>
      <c r="B301" s="21">
        <v>4458</v>
      </c>
    </row>
    <row r="302" spans="1:2" ht="15.75" x14ac:dyDescent="0.25">
      <c r="A302" s="24">
        <v>44672</v>
      </c>
      <c r="B302" s="21">
        <v>3785</v>
      </c>
    </row>
    <row r="303" spans="1:2" ht="15.75" x14ac:dyDescent="0.25">
      <c r="A303" s="24">
        <v>44673</v>
      </c>
      <c r="B303" s="21">
        <v>3255</v>
      </c>
    </row>
    <row r="304" spans="1:2" ht="15.75" x14ac:dyDescent="0.25">
      <c r="A304" s="24">
        <v>44674</v>
      </c>
      <c r="B304" s="21">
        <v>2059</v>
      </c>
    </row>
    <row r="305" spans="1:2" ht="15.75" x14ac:dyDescent="0.25">
      <c r="A305" s="24">
        <v>44675</v>
      </c>
      <c r="B305" s="21">
        <v>2164</v>
      </c>
    </row>
    <row r="306" spans="1:2" ht="15.75" x14ac:dyDescent="0.25">
      <c r="A306" s="24">
        <v>44676</v>
      </c>
      <c r="B306" s="21">
        <v>4000</v>
      </c>
    </row>
    <row r="307" spans="1:2" ht="15.75" x14ac:dyDescent="0.25">
      <c r="A307" s="24">
        <v>44677</v>
      </c>
      <c r="B307" s="21">
        <v>3679</v>
      </c>
    </row>
    <row r="308" spans="1:2" ht="15.75" x14ac:dyDescent="0.25">
      <c r="A308" s="24">
        <v>44678</v>
      </c>
      <c r="B308" s="21">
        <v>3779</v>
      </c>
    </row>
    <row r="309" spans="1:2" ht="15.75" x14ac:dyDescent="0.25">
      <c r="A309" s="24">
        <v>44679</v>
      </c>
      <c r="B309" s="21">
        <v>4266</v>
      </c>
    </row>
    <row r="310" spans="1:2" ht="15.75" x14ac:dyDescent="0.25">
      <c r="A310" s="24">
        <v>44680</v>
      </c>
      <c r="B310" s="21">
        <v>3734</v>
      </c>
    </row>
    <row r="311" spans="1:2" ht="15.75" x14ac:dyDescent="0.25">
      <c r="A311" s="24">
        <v>44681</v>
      </c>
      <c r="B311" s="21">
        <v>1869</v>
      </c>
    </row>
    <row r="312" spans="1:2" ht="15.75" x14ac:dyDescent="0.25">
      <c r="A312" s="24">
        <v>44682</v>
      </c>
      <c r="B312" s="21">
        <v>2311</v>
      </c>
    </row>
    <row r="313" spans="1:2" ht="15.75" x14ac:dyDescent="0.25">
      <c r="A313" s="24">
        <v>44683</v>
      </c>
      <c r="B313" s="21">
        <v>4448</v>
      </c>
    </row>
    <row r="314" spans="1:2" ht="15.75" x14ac:dyDescent="0.25">
      <c r="A314" s="24">
        <v>44684</v>
      </c>
      <c r="B314" s="21">
        <v>3867</v>
      </c>
    </row>
    <row r="315" spans="1:2" ht="15.75" x14ac:dyDescent="0.25">
      <c r="A315" s="24">
        <v>44685</v>
      </c>
      <c r="B315" s="21">
        <v>4068</v>
      </c>
    </row>
    <row r="316" spans="1:2" ht="15.75" x14ac:dyDescent="0.25">
      <c r="A316" s="24">
        <v>44686</v>
      </c>
      <c r="B316" s="21">
        <v>3906</v>
      </c>
    </row>
    <row r="317" spans="1:2" ht="15.75" x14ac:dyDescent="0.25">
      <c r="A317" s="24">
        <v>44687</v>
      </c>
      <c r="B317" s="21">
        <v>3416</v>
      </c>
    </row>
    <row r="318" spans="1:2" ht="15.75" x14ac:dyDescent="0.25">
      <c r="A318" s="24">
        <v>44688</v>
      </c>
      <c r="B318" s="21">
        <v>1534</v>
      </c>
    </row>
    <row r="319" spans="1:2" ht="15.75" x14ac:dyDescent="0.25">
      <c r="A319" s="24">
        <v>44689</v>
      </c>
      <c r="B319" s="21">
        <v>1653</v>
      </c>
    </row>
    <row r="320" spans="1:2" ht="15.75" x14ac:dyDescent="0.25">
      <c r="A320" s="24">
        <v>44690</v>
      </c>
      <c r="B320" s="21">
        <v>4363</v>
      </c>
    </row>
    <row r="321" spans="1:2" ht="15.75" x14ac:dyDescent="0.25">
      <c r="A321" s="24">
        <v>44691</v>
      </c>
      <c r="B321" s="21">
        <v>4526</v>
      </c>
    </row>
    <row r="322" spans="1:2" ht="15.75" x14ac:dyDescent="0.25">
      <c r="A322" s="24">
        <v>44692</v>
      </c>
      <c r="B322" s="21">
        <v>5098</v>
      </c>
    </row>
    <row r="323" spans="1:2" ht="15.75" x14ac:dyDescent="0.25">
      <c r="A323" s="24">
        <v>44693</v>
      </c>
      <c r="B323" s="21">
        <v>4010</v>
      </c>
    </row>
    <row r="324" spans="1:2" ht="15.75" x14ac:dyDescent="0.25">
      <c r="A324" s="24">
        <v>44694</v>
      </c>
      <c r="B324" s="21">
        <v>3638</v>
      </c>
    </row>
    <row r="325" spans="1:2" ht="15.75" x14ac:dyDescent="0.25">
      <c r="A325" s="24">
        <v>44695</v>
      </c>
      <c r="B325" s="21">
        <v>1776</v>
      </c>
    </row>
    <row r="326" spans="1:2" ht="15.75" x14ac:dyDescent="0.25">
      <c r="A326" s="24">
        <v>44696</v>
      </c>
      <c r="B326" s="21">
        <v>2076</v>
      </c>
    </row>
    <row r="327" spans="1:2" ht="15.75" x14ac:dyDescent="0.25">
      <c r="A327" s="24">
        <v>44697</v>
      </c>
      <c r="B327" s="21">
        <v>4959</v>
      </c>
    </row>
    <row r="328" spans="1:2" ht="15.75" x14ac:dyDescent="0.25">
      <c r="A328" s="24">
        <v>44698</v>
      </c>
      <c r="B328" s="21">
        <v>5538</v>
      </c>
    </row>
    <row r="329" spans="1:2" ht="15.75" x14ac:dyDescent="0.25">
      <c r="A329" s="24">
        <v>44699</v>
      </c>
      <c r="B329" s="21">
        <v>4625</v>
      </c>
    </row>
    <row r="330" spans="1:2" ht="15.75" x14ac:dyDescent="0.25">
      <c r="A330" s="24">
        <v>44700</v>
      </c>
      <c r="B330" s="21">
        <v>4313</v>
      </c>
    </row>
    <row r="331" spans="1:2" ht="15.75" x14ac:dyDescent="0.25">
      <c r="A331" s="24">
        <v>44701</v>
      </c>
      <c r="B331" s="21">
        <v>3588</v>
      </c>
    </row>
    <row r="332" spans="1:2" ht="15.75" x14ac:dyDescent="0.25">
      <c r="A332" s="24">
        <v>44702</v>
      </c>
      <c r="B332" s="21">
        <v>1778</v>
      </c>
    </row>
    <row r="333" spans="1:2" ht="15.75" x14ac:dyDescent="0.25">
      <c r="A333" s="24">
        <v>44703</v>
      </c>
      <c r="B333" s="21">
        <v>1733</v>
      </c>
    </row>
    <row r="334" spans="1:2" ht="15.75" x14ac:dyDescent="0.25">
      <c r="A334" s="24">
        <v>44704</v>
      </c>
      <c r="B334" s="21">
        <v>4507</v>
      </c>
    </row>
    <row r="335" spans="1:2" ht="15.75" x14ac:dyDescent="0.25">
      <c r="A335" s="24">
        <v>44705</v>
      </c>
      <c r="B335" s="21">
        <v>4201</v>
      </c>
    </row>
    <row r="336" spans="1:2" ht="15.75" x14ac:dyDescent="0.25">
      <c r="A336" s="24">
        <v>44706</v>
      </c>
      <c r="B336" s="21">
        <v>4645</v>
      </c>
    </row>
    <row r="337" spans="1:2" ht="15.75" x14ac:dyDescent="0.25">
      <c r="A337" s="24">
        <v>44707</v>
      </c>
      <c r="B337" s="21">
        <v>4252</v>
      </c>
    </row>
    <row r="338" spans="1:2" ht="15.75" x14ac:dyDescent="0.25">
      <c r="A338" s="24">
        <v>44708</v>
      </c>
      <c r="B338" s="21">
        <v>3075</v>
      </c>
    </row>
    <row r="339" spans="1:2" ht="15.75" x14ac:dyDescent="0.25">
      <c r="A339" s="24">
        <v>44709</v>
      </c>
      <c r="B339" s="21">
        <v>1751</v>
      </c>
    </row>
    <row r="340" spans="1:2" ht="15.75" x14ac:dyDescent="0.25">
      <c r="A340" s="24">
        <v>44710</v>
      </c>
      <c r="B340" s="21">
        <v>1763</v>
      </c>
    </row>
    <row r="341" spans="1:2" ht="15.75" x14ac:dyDescent="0.25">
      <c r="A341" s="24">
        <v>44711</v>
      </c>
      <c r="B341" s="21">
        <v>2246</v>
      </c>
    </row>
    <row r="342" spans="1:2" ht="15.75" x14ac:dyDescent="0.25">
      <c r="A342" s="24">
        <v>44712</v>
      </c>
      <c r="B342" s="21">
        <v>4470</v>
      </c>
    </row>
    <row r="343" spans="1:2" ht="15.75" x14ac:dyDescent="0.25">
      <c r="A343" s="24">
        <v>44713</v>
      </c>
      <c r="B343" s="21">
        <v>4804</v>
      </c>
    </row>
    <row r="344" spans="1:2" ht="15.75" x14ac:dyDescent="0.25">
      <c r="A344" s="24">
        <v>44714</v>
      </c>
      <c r="B344" s="21">
        <v>3902</v>
      </c>
    </row>
    <row r="345" spans="1:2" ht="15.75" x14ac:dyDescent="0.25">
      <c r="A345" s="24">
        <v>44715</v>
      </c>
      <c r="B345" s="21">
        <v>3562</v>
      </c>
    </row>
    <row r="346" spans="1:2" ht="15.75" x14ac:dyDescent="0.25">
      <c r="A346" s="24">
        <v>44716</v>
      </c>
      <c r="B346" s="21">
        <v>1887</v>
      </c>
    </row>
    <row r="347" spans="1:2" ht="15.75" x14ac:dyDescent="0.25">
      <c r="A347" s="24">
        <v>44717</v>
      </c>
      <c r="B347" s="21">
        <v>2090</v>
      </c>
    </row>
    <row r="348" spans="1:2" ht="15.75" x14ac:dyDescent="0.25">
      <c r="A348" s="24">
        <v>44718</v>
      </c>
      <c r="B348" s="21">
        <v>4676</v>
      </c>
    </row>
    <row r="349" spans="1:2" ht="15.75" x14ac:dyDescent="0.25">
      <c r="A349" s="24">
        <v>44719</v>
      </c>
      <c r="B349" s="21">
        <v>4100</v>
      </c>
    </row>
    <row r="350" spans="1:2" ht="15.75" x14ac:dyDescent="0.25">
      <c r="A350" s="24">
        <v>44720</v>
      </c>
      <c r="B350" s="21">
        <v>3994</v>
      </c>
    </row>
    <row r="351" spans="1:2" ht="15.75" x14ac:dyDescent="0.25">
      <c r="A351" s="24">
        <v>44721</v>
      </c>
      <c r="B351" s="21">
        <v>4325</v>
      </c>
    </row>
    <row r="352" spans="1:2" ht="15.75" x14ac:dyDescent="0.25">
      <c r="A352" s="24">
        <v>44722</v>
      </c>
      <c r="B352" s="21">
        <v>3391</v>
      </c>
    </row>
    <row r="353" spans="1:2" ht="15.75" x14ac:dyDescent="0.25">
      <c r="A353" s="24">
        <v>44723</v>
      </c>
      <c r="B353" s="21">
        <v>1591</v>
      </c>
    </row>
    <row r="354" spans="1:2" ht="15.75" x14ac:dyDescent="0.25">
      <c r="A354" s="24">
        <v>44724</v>
      </c>
      <c r="B354" s="21">
        <v>1940</v>
      </c>
    </row>
    <row r="355" spans="1:2" ht="15.75" x14ac:dyDescent="0.25">
      <c r="A355" s="24">
        <v>44725</v>
      </c>
      <c r="B355" s="21">
        <v>4770</v>
      </c>
    </row>
    <row r="356" spans="1:2" ht="15.75" x14ac:dyDescent="0.25">
      <c r="A356" s="24">
        <v>44726</v>
      </c>
      <c r="B356" s="21">
        <v>4577</v>
      </c>
    </row>
    <row r="357" spans="1:2" ht="15.75" x14ac:dyDescent="0.25">
      <c r="A357" s="24">
        <v>44727</v>
      </c>
      <c r="B357" s="21">
        <v>4722</v>
      </c>
    </row>
    <row r="358" spans="1:2" ht="15.75" x14ac:dyDescent="0.25">
      <c r="A358" s="24">
        <v>44728</v>
      </c>
      <c r="B358" s="21">
        <v>3856</v>
      </c>
    </row>
    <row r="359" spans="1:2" ht="15.75" x14ac:dyDescent="0.25">
      <c r="A359" s="24">
        <v>44729</v>
      </c>
      <c r="B359" s="21">
        <v>3433</v>
      </c>
    </row>
    <row r="360" spans="1:2" ht="15.75" x14ac:dyDescent="0.25">
      <c r="A360" s="24">
        <v>44730</v>
      </c>
      <c r="B360" s="21">
        <v>1864</v>
      </c>
    </row>
    <row r="361" spans="1:2" ht="15.75" x14ac:dyDescent="0.25">
      <c r="A361" s="24">
        <v>44731</v>
      </c>
      <c r="B361" s="21">
        <v>1497</v>
      </c>
    </row>
    <row r="362" spans="1:2" ht="15.75" x14ac:dyDescent="0.25">
      <c r="A362" s="24">
        <v>44732</v>
      </c>
      <c r="B362" s="21">
        <v>3920</v>
      </c>
    </row>
    <row r="363" spans="1:2" ht="15.75" x14ac:dyDescent="0.25">
      <c r="A363" s="24">
        <v>44733</v>
      </c>
      <c r="B363" s="21">
        <v>4448</v>
      </c>
    </row>
    <row r="364" spans="1:2" ht="15.75" x14ac:dyDescent="0.25">
      <c r="A364" s="24">
        <v>44734</v>
      </c>
      <c r="B364" s="21">
        <v>4605</v>
      </c>
    </row>
    <row r="365" spans="1:2" ht="15.75" x14ac:dyDescent="0.25">
      <c r="A365" s="24">
        <v>44735</v>
      </c>
      <c r="B365" s="21">
        <v>4043</v>
      </c>
    </row>
    <row r="366" spans="1:2" ht="15.75" x14ac:dyDescent="0.25">
      <c r="A366" s="24">
        <v>44736</v>
      </c>
      <c r="B366" s="21">
        <v>3274</v>
      </c>
    </row>
    <row r="367" spans="1:2" ht="15.75" x14ac:dyDescent="0.25">
      <c r="A367" s="24">
        <v>44737</v>
      </c>
      <c r="B367" s="21">
        <v>2286</v>
      </c>
    </row>
    <row r="368" spans="1:2" ht="15.75" x14ac:dyDescent="0.25">
      <c r="A368" s="24">
        <v>44738</v>
      </c>
      <c r="B368" s="21">
        <v>2201</v>
      </c>
    </row>
    <row r="369" spans="1:5" ht="15.75" x14ac:dyDescent="0.25">
      <c r="A369" s="24">
        <v>44739</v>
      </c>
      <c r="B369" s="21">
        <v>5239</v>
      </c>
    </row>
    <row r="370" spans="1:5" ht="15.75" x14ac:dyDescent="0.25">
      <c r="A370" s="24">
        <v>44740</v>
      </c>
      <c r="B370" s="21">
        <v>4856</v>
      </c>
    </row>
    <row r="371" spans="1:5" ht="15.75" x14ac:dyDescent="0.25">
      <c r="A371" s="24">
        <v>44741</v>
      </c>
      <c r="B371" s="21">
        <v>4512</v>
      </c>
    </row>
    <row r="372" spans="1:5" ht="15.75" x14ac:dyDescent="0.25">
      <c r="A372" s="24">
        <v>44742</v>
      </c>
      <c r="B372" s="21">
        <v>4460</v>
      </c>
    </row>
    <row r="373" spans="1:5" ht="15.75" x14ac:dyDescent="0.25">
      <c r="A373" s="24">
        <v>44743</v>
      </c>
      <c r="B373" s="21">
        <v>3122</v>
      </c>
    </row>
    <row r="374" spans="1:5" ht="15.75" x14ac:dyDescent="0.25">
      <c r="A374" s="21"/>
      <c r="B374" s="27">
        <v>1317936</v>
      </c>
      <c r="C374" s="6" t="s">
        <v>121</v>
      </c>
      <c r="D374" s="6"/>
      <c r="E374" s="6"/>
    </row>
    <row r="375" spans="1:5" x14ac:dyDescent="0.25">
      <c r="B375" s="28">
        <f>AVERAGE(B8:B373)</f>
        <v>3600.9180327868853</v>
      </c>
      <c r="C375" s="6" t="s">
        <v>122</v>
      </c>
      <c r="D375" s="6"/>
      <c r="E375" s="6"/>
    </row>
    <row r="376" spans="1:5" x14ac:dyDescent="0.25">
      <c r="B376" s="6">
        <f>MEDIAN(B8:B373)</f>
        <v>3697</v>
      </c>
      <c r="C376" s="6" t="s">
        <v>123</v>
      </c>
      <c r="D376" s="6"/>
      <c r="E376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2C82-2B41-45AF-A3EB-5EB1227AF485}">
  <dimension ref="A1:J393"/>
  <sheetViews>
    <sheetView tabSelected="1" topLeftCell="A15" workbookViewId="0">
      <selection activeCell="R13" sqref="R13"/>
    </sheetView>
  </sheetViews>
  <sheetFormatPr defaultRowHeight="15" x14ac:dyDescent="0.25"/>
  <cols>
    <col min="1" max="1" width="70.7109375" bestFit="1" customWidth="1"/>
    <col min="2" max="2" width="10.85546875" bestFit="1" customWidth="1"/>
    <col min="3" max="4" width="10.85546875" customWidth="1"/>
    <col min="5" max="5" width="18.28515625" bestFit="1" customWidth="1"/>
    <col min="6" max="6" width="18.42578125" bestFit="1" customWidth="1"/>
    <col min="7" max="7" width="10.140625" bestFit="1" customWidth="1"/>
    <col min="8" max="8" width="12.7109375" bestFit="1" customWidth="1"/>
    <col min="9" max="9" width="7.7109375" bestFit="1" customWidth="1"/>
    <col min="10" max="10" width="11.42578125" bestFit="1" customWidth="1"/>
  </cols>
  <sheetData>
    <row r="1" spans="1:10" ht="15.75" x14ac:dyDescent="0.25">
      <c r="A1" s="21" t="s">
        <v>116</v>
      </c>
    </row>
    <row r="2" spans="1:10" ht="15.75" x14ac:dyDescent="0.25">
      <c r="A2" s="21" t="s">
        <v>117</v>
      </c>
    </row>
    <row r="3" spans="1:10" ht="15.75" x14ac:dyDescent="0.25">
      <c r="A3" s="21" t="s">
        <v>118</v>
      </c>
    </row>
    <row r="5" spans="1:10" ht="15.75" x14ac:dyDescent="0.25">
      <c r="A5" s="21" t="s">
        <v>124</v>
      </c>
    </row>
    <row r="7" spans="1:10" x14ac:dyDescent="0.25">
      <c r="A7" s="31" t="s">
        <v>125</v>
      </c>
      <c r="B7" s="31" t="s">
        <v>120</v>
      </c>
      <c r="C7" s="31" t="s">
        <v>75</v>
      </c>
    </row>
    <row r="8" spans="1:10" x14ac:dyDescent="0.25">
      <c r="A8" s="31" t="s">
        <v>126</v>
      </c>
      <c r="B8" s="31">
        <v>209472</v>
      </c>
      <c r="C8" s="32">
        <f>SUM(B8/B11)</f>
        <v>0.15893943256728704</v>
      </c>
    </row>
    <row r="9" spans="1:10" x14ac:dyDescent="0.25">
      <c r="A9" s="31" t="s">
        <v>127</v>
      </c>
      <c r="B9" s="31">
        <f>SUM(B24-B8-B10)</f>
        <v>992670</v>
      </c>
      <c r="C9" s="32">
        <f>SUM(B9/B11)</f>
        <v>0.75320045889936993</v>
      </c>
    </row>
    <row r="10" spans="1:10" x14ac:dyDescent="0.25">
      <c r="A10" s="31" t="s">
        <v>128</v>
      </c>
      <c r="B10" s="31">
        <f>SUM(B15+B17+B18+B19)</f>
        <v>115794</v>
      </c>
      <c r="C10" s="32">
        <f>SUM(B10/B11)</f>
        <v>8.7860108533343043E-2</v>
      </c>
    </row>
    <row r="11" spans="1:10" x14ac:dyDescent="0.25">
      <c r="A11" s="31"/>
      <c r="B11" s="33">
        <v>1317936</v>
      </c>
      <c r="C11" s="32">
        <f>SUM(C8:C10)</f>
        <v>1</v>
      </c>
    </row>
    <row r="12" spans="1:10" x14ac:dyDescent="0.25">
      <c r="A12" s="31"/>
      <c r="B12" s="33"/>
      <c r="C12" s="32"/>
    </row>
    <row r="13" spans="1:10" ht="15.75" x14ac:dyDescent="0.25">
      <c r="A13" s="21" t="s">
        <v>129</v>
      </c>
      <c r="B13" s="21" t="s">
        <v>120</v>
      </c>
      <c r="C13" s="21" t="s">
        <v>130</v>
      </c>
      <c r="D13" s="21"/>
      <c r="E13" s="21" t="s">
        <v>131</v>
      </c>
      <c r="F13" s="21" t="s">
        <v>132</v>
      </c>
      <c r="G13" s="21" t="s">
        <v>133</v>
      </c>
      <c r="H13" s="21" t="s">
        <v>134</v>
      </c>
      <c r="I13" s="21" t="s">
        <v>135</v>
      </c>
      <c r="J13" s="21" t="s">
        <v>136</v>
      </c>
    </row>
    <row r="14" spans="1:10" ht="15.75" x14ac:dyDescent="0.25">
      <c r="A14" s="21" t="s">
        <v>137</v>
      </c>
      <c r="B14" s="21">
        <v>209472</v>
      </c>
      <c r="C14" s="25">
        <f>SUM(B14/B24)</f>
        <v>0.15893943256728704</v>
      </c>
      <c r="D14" s="29">
        <v>0.16</v>
      </c>
      <c r="E14" s="21">
        <v>153055</v>
      </c>
      <c r="F14" s="22">
        <v>62.161715801142186</v>
      </c>
      <c r="G14" s="21">
        <v>144113</v>
      </c>
      <c r="H14" s="23">
        <v>0.27951582867783986</v>
      </c>
      <c r="I14" s="23">
        <v>0.31955583562480905</v>
      </c>
      <c r="J14" s="22">
        <v>0</v>
      </c>
    </row>
    <row r="15" spans="1:10" ht="15.75" x14ac:dyDescent="0.25">
      <c r="A15" s="21" t="s">
        <v>138</v>
      </c>
      <c r="B15" s="21">
        <v>62759</v>
      </c>
      <c r="C15" s="26">
        <f>SUM(B15/B24)</f>
        <v>4.761915601364558E-2</v>
      </c>
      <c r="D15" s="20"/>
      <c r="E15" s="21">
        <v>54532</v>
      </c>
      <c r="F15" s="22">
        <v>282.72682246250434</v>
      </c>
      <c r="G15" s="21">
        <v>50612</v>
      </c>
      <c r="H15" s="23">
        <v>0.60907131661442004</v>
      </c>
      <c r="I15" s="23">
        <v>0.77158654535604454</v>
      </c>
      <c r="J15" s="22">
        <v>0</v>
      </c>
    </row>
    <row r="16" spans="1:10" ht="15.75" x14ac:dyDescent="0.25">
      <c r="A16" s="21" t="s">
        <v>139</v>
      </c>
      <c r="B16" s="21">
        <v>60520</v>
      </c>
      <c r="C16" s="25">
        <f>SUM(B16/B24)</f>
        <v>4.5920287479816926E-2</v>
      </c>
      <c r="D16" s="20">
        <v>0.05</v>
      </c>
      <c r="E16" s="21">
        <v>40428</v>
      </c>
      <c r="F16" s="22">
        <v>58.79089537127247</v>
      </c>
      <c r="G16" s="21">
        <v>3660</v>
      </c>
      <c r="H16" s="23">
        <v>0.40216244725738398</v>
      </c>
      <c r="I16" s="23">
        <v>0.13504626569729014</v>
      </c>
      <c r="J16" s="22">
        <v>0</v>
      </c>
    </row>
    <row r="17" spans="1:10" ht="15.75" x14ac:dyDescent="0.25">
      <c r="A17" s="21" t="s">
        <v>140</v>
      </c>
      <c r="B17" s="21">
        <v>25969</v>
      </c>
      <c r="C17" s="26">
        <f>SUM(B17/B24)</f>
        <v>1.9704295200980926E-2</v>
      </c>
      <c r="D17" s="20"/>
      <c r="E17" s="21">
        <v>22555</v>
      </c>
      <c r="F17" s="22">
        <v>161.94945188794154</v>
      </c>
      <c r="G17" s="21">
        <v>20825</v>
      </c>
      <c r="H17" s="23">
        <v>0.59194797743138572</v>
      </c>
      <c r="I17" s="23">
        <v>0.68385382571527586</v>
      </c>
      <c r="J17" s="22">
        <v>0</v>
      </c>
    </row>
    <row r="18" spans="1:10" ht="15.75" x14ac:dyDescent="0.25">
      <c r="A18" s="21" t="s">
        <v>141</v>
      </c>
      <c r="B18" s="21">
        <v>15122</v>
      </c>
      <c r="C18" s="26">
        <f>SUM(B18/B24)</f>
        <v>1.1474001772468465E-2</v>
      </c>
      <c r="D18" s="20"/>
      <c r="E18" s="21">
        <v>13853</v>
      </c>
      <c r="F18" s="22">
        <v>177.50184501845018</v>
      </c>
      <c r="G18" s="21">
        <v>12524</v>
      </c>
      <c r="H18" s="23">
        <v>0.70580275411923898</v>
      </c>
      <c r="I18" s="23">
        <v>0.78494908080941672</v>
      </c>
      <c r="J18" s="22">
        <v>0</v>
      </c>
    </row>
    <row r="19" spans="1:10" ht="15.75" x14ac:dyDescent="0.25">
      <c r="A19" s="21" t="s">
        <v>142</v>
      </c>
      <c r="B19" s="21">
        <v>11944</v>
      </c>
      <c r="C19" s="26">
        <f>SUM(B19/B24)</f>
        <v>9.0626555462480721E-3</v>
      </c>
      <c r="D19" s="20"/>
      <c r="E19" s="21">
        <v>10771</v>
      </c>
      <c r="F19" s="22">
        <v>160.79363135333742</v>
      </c>
      <c r="G19" s="21">
        <v>8482</v>
      </c>
      <c r="H19" s="23">
        <v>0.67880639097744366</v>
      </c>
      <c r="I19" s="23">
        <v>0.72655726724715342</v>
      </c>
      <c r="J19" s="22">
        <v>0</v>
      </c>
    </row>
    <row r="20" spans="1:10" ht="15.75" x14ac:dyDescent="0.25">
      <c r="A20" s="21" t="s">
        <v>143</v>
      </c>
      <c r="B20" s="21">
        <v>9918</v>
      </c>
      <c r="C20" s="25">
        <f>SUM(B20/B24)</f>
        <v>7.5254033579779294E-3</v>
      </c>
      <c r="D20" s="20">
        <v>0.01</v>
      </c>
      <c r="E20" s="21">
        <v>7063</v>
      </c>
      <c r="F20" s="22">
        <v>68.631555153707055</v>
      </c>
      <c r="G20" s="21">
        <v>327</v>
      </c>
      <c r="H20" s="23">
        <v>0.58771929824561409</v>
      </c>
      <c r="I20" s="23">
        <v>0.107884654164146</v>
      </c>
      <c r="J20" s="22">
        <v>0</v>
      </c>
    </row>
    <row r="21" spans="1:10" ht="15.75" x14ac:dyDescent="0.25">
      <c r="A21" s="21" t="s">
        <v>144</v>
      </c>
      <c r="B21" s="21">
        <v>6316</v>
      </c>
      <c r="C21" s="26">
        <f>SUM(B21/B24)</f>
        <v>4.7923419650119578E-3</v>
      </c>
      <c r="D21" s="20"/>
      <c r="E21" s="21">
        <v>5496</v>
      </c>
      <c r="F21" s="22">
        <v>182.5107125062282</v>
      </c>
      <c r="G21" s="21">
        <v>999</v>
      </c>
      <c r="H21" s="23">
        <v>0.64571428571428569</v>
      </c>
      <c r="I21" s="23">
        <v>0.36447118429385689</v>
      </c>
      <c r="J21" s="22">
        <v>0</v>
      </c>
    </row>
    <row r="22" spans="1:10" ht="15.75" x14ac:dyDescent="0.25">
      <c r="A22" s="21" t="s">
        <v>145</v>
      </c>
      <c r="B22" s="21">
        <v>6066</v>
      </c>
      <c r="C22" s="26">
        <f>SUM(B22/B24)</f>
        <v>4.6026514185817822E-3</v>
      </c>
      <c r="D22" s="20"/>
      <c r="E22" s="21">
        <v>4952</v>
      </c>
      <c r="F22" s="22">
        <v>290.03038803179055</v>
      </c>
      <c r="G22" s="21">
        <v>3905</v>
      </c>
      <c r="H22" s="23">
        <v>0.47971122728404281</v>
      </c>
      <c r="I22" s="23">
        <v>0.64737883283877351</v>
      </c>
      <c r="J22" s="22">
        <v>0</v>
      </c>
    </row>
    <row r="23" spans="1:10" ht="15.75" x14ac:dyDescent="0.25">
      <c r="A23" s="21" t="s">
        <v>146</v>
      </c>
      <c r="B23" s="21">
        <v>6035</v>
      </c>
      <c r="C23" s="26">
        <f>SUM(B23/B24)</f>
        <v>4.579129790824441E-3</v>
      </c>
      <c r="D23" s="20"/>
      <c r="E23" s="21">
        <v>5328</v>
      </c>
      <c r="F23" s="22">
        <v>203.05739692805173</v>
      </c>
      <c r="G23" s="21">
        <v>3235</v>
      </c>
      <c r="H23" s="23">
        <v>0.62681598062953992</v>
      </c>
      <c r="I23" s="23">
        <v>0.59005799502899747</v>
      </c>
      <c r="J23" s="22">
        <v>0</v>
      </c>
    </row>
    <row r="24" spans="1:10" ht="15.75" x14ac:dyDescent="0.25">
      <c r="A24" s="21"/>
      <c r="B24" s="27">
        <v>1317936</v>
      </c>
      <c r="C24" s="21">
        <f>SUM(B24/B24)</f>
        <v>1</v>
      </c>
      <c r="D24" s="21"/>
      <c r="E24" s="21">
        <v>1039392</v>
      </c>
      <c r="F24" s="22">
        <v>84.598507532101678</v>
      </c>
      <c r="G24" s="21">
        <v>414868</v>
      </c>
      <c r="H24" s="23">
        <v>0.49941156671257958</v>
      </c>
      <c r="I24" s="23">
        <v>0.31478615046557645</v>
      </c>
      <c r="J24" s="22">
        <v>0</v>
      </c>
    </row>
    <row r="26" spans="1:10" ht="15.75" x14ac:dyDescent="0.25">
      <c r="A26" s="21" t="s">
        <v>119</v>
      </c>
      <c r="B26" s="21" t="s">
        <v>120</v>
      </c>
      <c r="C26" s="21"/>
      <c r="D26" s="30">
        <f>SUM(C15+C17+C18+C19+C21+C22+C23)</f>
        <v>0.10183423170776121</v>
      </c>
    </row>
    <row r="27" spans="1:10" ht="15.75" x14ac:dyDescent="0.25">
      <c r="A27" s="24">
        <v>44378</v>
      </c>
      <c r="B27" s="21">
        <v>3567</v>
      </c>
      <c r="C27" s="21"/>
      <c r="D27" s="21"/>
      <c r="E27" t="s">
        <v>72</v>
      </c>
    </row>
    <row r="28" spans="1:10" ht="15.75" x14ac:dyDescent="0.25">
      <c r="A28" s="24">
        <v>44379</v>
      </c>
      <c r="B28" s="21">
        <v>2756</v>
      </c>
      <c r="C28" s="21"/>
      <c r="D28" s="21"/>
    </row>
    <row r="29" spans="1:10" ht="15.75" x14ac:dyDescent="0.25">
      <c r="A29" s="24">
        <v>44380</v>
      </c>
      <c r="B29" s="21">
        <v>1509</v>
      </c>
      <c r="C29" s="21"/>
      <c r="D29" s="21"/>
    </row>
    <row r="30" spans="1:10" ht="15.75" x14ac:dyDescent="0.25">
      <c r="A30" s="24">
        <v>44381</v>
      </c>
      <c r="B30" s="21">
        <v>1292</v>
      </c>
      <c r="C30" s="21"/>
      <c r="D30" s="21"/>
    </row>
    <row r="31" spans="1:10" ht="15.75" x14ac:dyDescent="0.25">
      <c r="A31" s="24">
        <v>44382</v>
      </c>
      <c r="B31" s="21">
        <v>2104</v>
      </c>
      <c r="C31" s="21"/>
      <c r="D31" s="21"/>
    </row>
    <row r="32" spans="1:10" ht="15.75" x14ac:dyDescent="0.25">
      <c r="A32" s="24">
        <v>44383</v>
      </c>
      <c r="B32" s="21">
        <v>3791</v>
      </c>
      <c r="C32" s="21"/>
      <c r="D32" s="21"/>
    </row>
    <row r="33" spans="1:4" ht="15.75" x14ac:dyDescent="0.25">
      <c r="A33" s="24">
        <v>44384</v>
      </c>
      <c r="B33" s="21">
        <v>3877</v>
      </c>
      <c r="C33" s="21"/>
      <c r="D33" s="21"/>
    </row>
    <row r="34" spans="1:4" ht="15.75" x14ac:dyDescent="0.25">
      <c r="A34" s="24">
        <v>44385</v>
      </c>
      <c r="B34" s="21">
        <v>3507</v>
      </c>
      <c r="C34" s="21"/>
      <c r="D34" s="21"/>
    </row>
    <row r="35" spans="1:4" ht="15.75" x14ac:dyDescent="0.25">
      <c r="A35" s="24">
        <v>44386</v>
      </c>
      <c r="B35" s="21">
        <v>3152</v>
      </c>
      <c r="C35" s="21"/>
      <c r="D35" s="21"/>
    </row>
    <row r="36" spans="1:4" ht="15.75" x14ac:dyDescent="0.25">
      <c r="A36" s="24">
        <v>44387</v>
      </c>
      <c r="B36" s="21">
        <v>1649</v>
      </c>
      <c r="C36" s="21"/>
      <c r="D36" s="21"/>
    </row>
    <row r="37" spans="1:4" ht="15.75" x14ac:dyDescent="0.25">
      <c r="A37" s="24">
        <v>44388</v>
      </c>
      <c r="B37" s="21">
        <v>2128</v>
      </c>
      <c r="C37" s="21"/>
      <c r="D37" s="21"/>
    </row>
    <row r="38" spans="1:4" ht="15.75" x14ac:dyDescent="0.25">
      <c r="A38" s="24">
        <v>44389</v>
      </c>
      <c r="B38" s="21">
        <v>3330</v>
      </c>
      <c r="C38" s="21"/>
      <c r="D38" s="21"/>
    </row>
    <row r="39" spans="1:4" ht="15.75" x14ac:dyDescent="0.25">
      <c r="A39" s="24">
        <v>44390</v>
      </c>
      <c r="B39" s="21">
        <v>5262</v>
      </c>
      <c r="C39" s="21"/>
      <c r="D39" s="21"/>
    </row>
    <row r="40" spans="1:4" ht="15.75" x14ac:dyDescent="0.25">
      <c r="A40" s="24">
        <v>44391</v>
      </c>
      <c r="B40" s="21">
        <v>5692</v>
      </c>
      <c r="C40" s="21"/>
      <c r="D40" s="21"/>
    </row>
    <row r="41" spans="1:4" ht="15.75" x14ac:dyDescent="0.25">
      <c r="A41" s="24">
        <v>44392</v>
      </c>
      <c r="B41" s="21">
        <v>4608</v>
      </c>
      <c r="C41" s="21"/>
      <c r="D41" s="21"/>
    </row>
    <row r="42" spans="1:4" ht="15.75" x14ac:dyDescent="0.25">
      <c r="A42" s="24">
        <v>44393</v>
      </c>
      <c r="B42" s="21">
        <v>3909</v>
      </c>
      <c r="C42" s="21"/>
      <c r="D42" s="21"/>
    </row>
    <row r="43" spans="1:4" ht="15.75" x14ac:dyDescent="0.25">
      <c r="A43" s="24">
        <v>44394</v>
      </c>
      <c r="B43" s="21">
        <v>2114</v>
      </c>
      <c r="C43" s="21"/>
      <c r="D43" s="21"/>
    </row>
    <row r="44" spans="1:4" ht="15.75" x14ac:dyDescent="0.25">
      <c r="A44" s="24">
        <v>44395</v>
      </c>
      <c r="B44" s="21">
        <v>2186</v>
      </c>
      <c r="C44" s="21"/>
      <c r="D44" s="21"/>
    </row>
    <row r="45" spans="1:4" ht="15.75" x14ac:dyDescent="0.25">
      <c r="A45" s="24">
        <v>44396</v>
      </c>
      <c r="B45" s="21">
        <v>4156</v>
      </c>
      <c r="C45" s="21"/>
      <c r="D45" s="21"/>
    </row>
    <row r="46" spans="1:4" ht="15.75" x14ac:dyDescent="0.25">
      <c r="A46" s="24">
        <v>44397</v>
      </c>
      <c r="B46" s="21">
        <v>3874</v>
      </c>
      <c r="C46" s="21"/>
      <c r="D46" s="21"/>
    </row>
    <row r="47" spans="1:4" ht="15.75" x14ac:dyDescent="0.25">
      <c r="A47" s="24">
        <v>44398</v>
      </c>
      <c r="B47" s="21">
        <v>3946</v>
      </c>
      <c r="C47" s="21"/>
      <c r="D47" s="21"/>
    </row>
    <row r="48" spans="1:4" ht="15.75" x14ac:dyDescent="0.25">
      <c r="A48" s="24">
        <v>44399</v>
      </c>
      <c r="B48" s="21">
        <v>4175</v>
      </c>
      <c r="C48" s="21"/>
      <c r="D48" s="21"/>
    </row>
    <row r="49" spans="1:4" ht="15.75" x14ac:dyDescent="0.25">
      <c r="A49" s="24">
        <v>44400</v>
      </c>
      <c r="B49" s="21">
        <v>3506</v>
      </c>
      <c r="C49" s="21"/>
      <c r="D49" s="21"/>
    </row>
    <row r="50" spans="1:4" ht="15.75" x14ac:dyDescent="0.25">
      <c r="A50" s="24">
        <v>44401</v>
      </c>
      <c r="B50" s="21">
        <v>2018</v>
      </c>
      <c r="C50" s="21"/>
      <c r="D50" s="21"/>
    </row>
    <row r="51" spans="1:4" ht="15.75" x14ac:dyDescent="0.25">
      <c r="A51" s="24">
        <v>44402</v>
      </c>
      <c r="B51" s="21">
        <v>2068</v>
      </c>
      <c r="C51" s="21"/>
      <c r="D51" s="21"/>
    </row>
    <row r="52" spans="1:4" ht="15.75" x14ac:dyDescent="0.25">
      <c r="A52" s="24">
        <v>44403</v>
      </c>
      <c r="B52" s="21">
        <v>3720</v>
      </c>
      <c r="C52" s="21"/>
      <c r="D52" s="21"/>
    </row>
    <row r="53" spans="1:4" ht="15.75" x14ac:dyDescent="0.25">
      <c r="A53" s="24">
        <v>44404</v>
      </c>
      <c r="B53" s="21">
        <v>3657</v>
      </c>
      <c r="C53" s="21"/>
      <c r="D53" s="21"/>
    </row>
    <row r="54" spans="1:4" ht="15.75" x14ac:dyDescent="0.25">
      <c r="A54" s="24">
        <v>44405</v>
      </c>
      <c r="B54" s="21">
        <v>3832</v>
      </c>
      <c r="C54" s="21"/>
      <c r="D54" s="21"/>
    </row>
    <row r="55" spans="1:4" ht="15.75" x14ac:dyDescent="0.25">
      <c r="A55" s="24">
        <v>44406</v>
      </c>
      <c r="B55" s="21">
        <v>3281</v>
      </c>
      <c r="C55" s="21"/>
      <c r="D55" s="21"/>
    </row>
    <row r="56" spans="1:4" ht="15.75" x14ac:dyDescent="0.25">
      <c r="A56" s="24">
        <v>44407</v>
      </c>
      <c r="B56" s="21">
        <v>2904</v>
      </c>
      <c r="C56" s="21"/>
      <c r="D56" s="21"/>
    </row>
    <row r="57" spans="1:4" ht="15.75" x14ac:dyDescent="0.25">
      <c r="A57" s="24">
        <v>44408</v>
      </c>
      <c r="B57" s="21">
        <v>2093</v>
      </c>
      <c r="C57" s="21"/>
      <c r="D57" s="21"/>
    </row>
    <row r="58" spans="1:4" ht="15.75" x14ac:dyDescent="0.25">
      <c r="A58" s="24">
        <v>44409</v>
      </c>
      <c r="B58" s="21">
        <v>1931</v>
      </c>
      <c r="C58" s="21"/>
      <c r="D58" s="21"/>
    </row>
    <row r="59" spans="1:4" ht="15.75" x14ac:dyDescent="0.25">
      <c r="A59" s="24">
        <v>44410</v>
      </c>
      <c r="B59" s="21">
        <v>3722</v>
      </c>
      <c r="C59" s="21"/>
      <c r="D59" s="21"/>
    </row>
    <row r="60" spans="1:4" ht="15.75" x14ac:dyDescent="0.25">
      <c r="A60" s="24">
        <v>44411</v>
      </c>
      <c r="B60" s="21">
        <v>4010</v>
      </c>
      <c r="C60" s="21"/>
      <c r="D60" s="21"/>
    </row>
    <row r="61" spans="1:4" ht="15.75" x14ac:dyDescent="0.25">
      <c r="A61" s="24">
        <v>44412</v>
      </c>
      <c r="B61" s="21">
        <v>3082</v>
      </c>
      <c r="C61" s="21"/>
      <c r="D61" s="21"/>
    </row>
    <row r="62" spans="1:4" ht="15.75" x14ac:dyDescent="0.25">
      <c r="A62" s="24">
        <v>44413</v>
      </c>
      <c r="B62" s="21">
        <v>3389</v>
      </c>
      <c r="C62" s="21"/>
      <c r="D62" s="21"/>
    </row>
    <row r="63" spans="1:4" ht="15.75" x14ac:dyDescent="0.25">
      <c r="A63" s="24">
        <v>44414</v>
      </c>
      <c r="B63" s="21">
        <v>3097</v>
      </c>
      <c r="C63" s="21"/>
      <c r="D63" s="21"/>
    </row>
    <row r="64" spans="1:4" ht="15.75" x14ac:dyDescent="0.25">
      <c r="A64" s="24">
        <v>44415</v>
      </c>
      <c r="B64" s="21">
        <v>1452</v>
      </c>
      <c r="C64" s="21"/>
      <c r="D64" s="21"/>
    </row>
    <row r="65" spans="1:4" ht="15.75" x14ac:dyDescent="0.25">
      <c r="A65" s="24">
        <v>44416</v>
      </c>
      <c r="B65" s="21">
        <v>1676</v>
      </c>
      <c r="C65" s="21"/>
      <c r="D65" s="21"/>
    </row>
    <row r="66" spans="1:4" ht="15.75" x14ac:dyDescent="0.25">
      <c r="A66" s="24">
        <v>44417</v>
      </c>
      <c r="B66" s="21">
        <v>3457</v>
      </c>
      <c r="C66" s="21"/>
      <c r="D66" s="21"/>
    </row>
    <row r="67" spans="1:4" ht="15.75" x14ac:dyDescent="0.25">
      <c r="A67" s="24">
        <v>44418</v>
      </c>
      <c r="B67" s="21">
        <v>3636</v>
      </c>
      <c r="C67" s="21"/>
      <c r="D67" s="21"/>
    </row>
    <row r="68" spans="1:4" ht="15.75" x14ac:dyDescent="0.25">
      <c r="A68" s="24">
        <v>44419</v>
      </c>
      <c r="B68" s="21">
        <v>3339</v>
      </c>
      <c r="C68" s="21"/>
      <c r="D68" s="21"/>
    </row>
    <row r="69" spans="1:4" ht="15.75" x14ac:dyDescent="0.25">
      <c r="A69" s="24">
        <v>44420</v>
      </c>
      <c r="B69" s="21">
        <v>3334</v>
      </c>
      <c r="C69" s="21"/>
      <c r="D69" s="21"/>
    </row>
    <row r="70" spans="1:4" ht="15.75" x14ac:dyDescent="0.25">
      <c r="A70" s="24">
        <v>44421</v>
      </c>
      <c r="B70" s="21">
        <v>2770</v>
      </c>
      <c r="C70" s="21"/>
      <c r="D70" s="21"/>
    </row>
    <row r="71" spans="1:4" ht="15.75" x14ac:dyDescent="0.25">
      <c r="A71" s="24">
        <v>44422</v>
      </c>
      <c r="B71" s="21">
        <v>1698</v>
      </c>
      <c r="C71" s="21"/>
      <c r="D71" s="21"/>
    </row>
    <row r="72" spans="1:4" ht="15.75" x14ac:dyDescent="0.25">
      <c r="A72" s="24">
        <v>44423</v>
      </c>
      <c r="B72" s="21">
        <v>2186</v>
      </c>
      <c r="C72" s="21"/>
      <c r="D72" s="21"/>
    </row>
    <row r="73" spans="1:4" ht="15.75" x14ac:dyDescent="0.25">
      <c r="A73" s="24">
        <v>44424</v>
      </c>
      <c r="B73" s="21">
        <v>4417</v>
      </c>
      <c r="C73" s="21"/>
      <c r="D73" s="21"/>
    </row>
    <row r="74" spans="1:4" ht="15.75" x14ac:dyDescent="0.25">
      <c r="A74" s="24">
        <v>44425</v>
      </c>
      <c r="B74" s="21">
        <v>3650</v>
      </c>
      <c r="C74" s="21"/>
      <c r="D74" s="21"/>
    </row>
    <row r="75" spans="1:4" ht="15.75" x14ac:dyDescent="0.25">
      <c r="A75" s="24">
        <v>44426</v>
      </c>
      <c r="B75" s="21">
        <v>3837</v>
      </c>
      <c r="C75" s="21"/>
      <c r="D75" s="21"/>
    </row>
    <row r="76" spans="1:4" ht="15.75" x14ac:dyDescent="0.25">
      <c r="A76" s="24">
        <v>44427</v>
      </c>
      <c r="B76" s="21">
        <v>4051</v>
      </c>
      <c r="C76" s="21"/>
      <c r="D76" s="21"/>
    </row>
    <row r="77" spans="1:4" ht="15.75" x14ac:dyDescent="0.25">
      <c r="A77" s="24">
        <v>44428</v>
      </c>
      <c r="B77" s="21">
        <v>3180</v>
      </c>
      <c r="C77" s="21"/>
      <c r="D77" s="21"/>
    </row>
    <row r="78" spans="1:4" ht="15.75" x14ac:dyDescent="0.25">
      <c r="A78" s="24">
        <v>44429</v>
      </c>
      <c r="B78" s="21">
        <v>2323</v>
      </c>
      <c r="C78" s="21"/>
      <c r="D78" s="21"/>
    </row>
    <row r="79" spans="1:4" ht="15.75" x14ac:dyDescent="0.25">
      <c r="A79" s="24">
        <v>44430</v>
      </c>
      <c r="B79" s="21">
        <v>2147</v>
      </c>
      <c r="C79" s="21"/>
      <c r="D79" s="21"/>
    </row>
    <row r="80" spans="1:4" ht="15.75" x14ac:dyDescent="0.25">
      <c r="A80" s="24">
        <v>44431</v>
      </c>
      <c r="B80" s="21">
        <v>4253</v>
      </c>
      <c r="C80" s="21"/>
      <c r="D80" s="21"/>
    </row>
    <row r="81" spans="1:4" ht="15.75" x14ac:dyDescent="0.25">
      <c r="A81" s="24">
        <v>44432</v>
      </c>
      <c r="B81" s="21">
        <v>3430</v>
      </c>
      <c r="C81" s="21"/>
      <c r="D81" s="21"/>
    </row>
    <row r="82" spans="1:4" ht="15.75" x14ac:dyDescent="0.25">
      <c r="A82" s="24">
        <v>44433</v>
      </c>
      <c r="B82" s="21">
        <v>3893</v>
      </c>
      <c r="C82" s="21"/>
      <c r="D82" s="21"/>
    </row>
    <row r="83" spans="1:4" ht="15.75" x14ac:dyDescent="0.25">
      <c r="A83" s="24">
        <v>44434</v>
      </c>
      <c r="B83" s="21">
        <v>3676</v>
      </c>
      <c r="C83" s="21"/>
      <c r="D83" s="21"/>
    </row>
    <row r="84" spans="1:4" ht="15.75" x14ac:dyDescent="0.25">
      <c r="A84" s="24">
        <v>44435</v>
      </c>
      <c r="B84" s="21">
        <v>2989</v>
      </c>
      <c r="C84" s="21"/>
      <c r="D84" s="21"/>
    </row>
    <row r="85" spans="1:4" ht="15.75" x14ac:dyDescent="0.25">
      <c r="A85" s="24">
        <v>44436</v>
      </c>
      <c r="B85" s="21">
        <v>1770</v>
      </c>
      <c r="C85" s="21"/>
      <c r="D85" s="21"/>
    </row>
    <row r="86" spans="1:4" ht="15.75" x14ac:dyDescent="0.25">
      <c r="A86" s="24">
        <v>44437</v>
      </c>
      <c r="B86" s="21">
        <v>2222</v>
      </c>
      <c r="C86" s="21"/>
      <c r="D86" s="21"/>
    </row>
    <row r="87" spans="1:4" ht="15.75" x14ac:dyDescent="0.25">
      <c r="A87" s="24">
        <v>44438</v>
      </c>
      <c r="B87" s="21">
        <v>4033</v>
      </c>
      <c r="C87" s="21"/>
      <c r="D87" s="21"/>
    </row>
    <row r="88" spans="1:4" ht="15.75" x14ac:dyDescent="0.25">
      <c r="A88" s="24">
        <v>44439</v>
      </c>
      <c r="B88" s="21">
        <v>4284</v>
      </c>
      <c r="C88" s="21"/>
      <c r="D88" s="21"/>
    </row>
    <row r="89" spans="1:4" ht="15.75" x14ac:dyDescent="0.25">
      <c r="A89" s="24">
        <v>44440</v>
      </c>
      <c r="B89" s="21">
        <v>4339</v>
      </c>
      <c r="C89" s="21"/>
      <c r="D89" s="21"/>
    </row>
    <row r="90" spans="1:4" ht="15.75" x14ac:dyDescent="0.25">
      <c r="A90" s="24">
        <v>44441</v>
      </c>
      <c r="B90" s="21">
        <v>4599</v>
      </c>
      <c r="C90" s="21"/>
      <c r="D90" s="21"/>
    </row>
    <row r="91" spans="1:4" ht="15.75" x14ac:dyDescent="0.25">
      <c r="A91" s="24">
        <v>44442</v>
      </c>
      <c r="B91" s="21">
        <v>3266</v>
      </c>
      <c r="C91" s="21"/>
      <c r="D91" s="21"/>
    </row>
    <row r="92" spans="1:4" ht="15.75" x14ac:dyDescent="0.25">
      <c r="A92" s="24">
        <v>44443</v>
      </c>
      <c r="B92" s="21">
        <v>2125</v>
      </c>
      <c r="C92" s="21"/>
      <c r="D92" s="21"/>
    </row>
    <row r="93" spans="1:4" ht="15.75" x14ac:dyDescent="0.25">
      <c r="A93" s="24">
        <v>44444</v>
      </c>
      <c r="B93" s="21">
        <v>2299</v>
      </c>
      <c r="C93" s="21"/>
      <c r="D93" s="21"/>
    </row>
    <row r="94" spans="1:4" ht="15.75" x14ac:dyDescent="0.25">
      <c r="A94" s="24">
        <v>44445</v>
      </c>
      <c r="B94" s="21">
        <v>2734</v>
      </c>
      <c r="C94" s="21"/>
      <c r="D94" s="21"/>
    </row>
    <row r="95" spans="1:4" ht="15.75" x14ac:dyDescent="0.25">
      <c r="A95" s="24">
        <v>44446</v>
      </c>
      <c r="B95" s="21">
        <v>4842</v>
      </c>
      <c r="C95" s="21"/>
      <c r="D95" s="21"/>
    </row>
    <row r="96" spans="1:4" ht="15.75" x14ac:dyDescent="0.25">
      <c r="A96" s="24">
        <v>44447</v>
      </c>
      <c r="B96" s="21">
        <v>4506</v>
      </c>
      <c r="C96" s="21"/>
      <c r="D96" s="21"/>
    </row>
    <row r="97" spans="1:4" ht="15.75" x14ac:dyDescent="0.25">
      <c r="A97" s="24">
        <v>44448</v>
      </c>
      <c r="B97" s="21">
        <v>5384</v>
      </c>
      <c r="C97" s="21"/>
      <c r="D97" s="21"/>
    </row>
    <row r="98" spans="1:4" ht="15.75" x14ac:dyDescent="0.25">
      <c r="A98" s="24">
        <v>44449</v>
      </c>
      <c r="B98" s="21">
        <v>4557</v>
      </c>
      <c r="C98" s="21"/>
      <c r="D98" s="21"/>
    </row>
    <row r="99" spans="1:4" ht="15.75" x14ac:dyDescent="0.25">
      <c r="A99" s="24">
        <v>44450</v>
      </c>
      <c r="B99" s="21">
        <v>2290</v>
      </c>
      <c r="C99" s="21"/>
      <c r="D99" s="21"/>
    </row>
    <row r="100" spans="1:4" ht="15.75" x14ac:dyDescent="0.25">
      <c r="A100" s="24">
        <v>44451</v>
      </c>
      <c r="B100" s="21">
        <v>2796</v>
      </c>
      <c r="C100" s="21"/>
      <c r="D100" s="21"/>
    </row>
    <row r="101" spans="1:4" ht="15.75" x14ac:dyDescent="0.25">
      <c r="A101" s="24">
        <v>44452</v>
      </c>
      <c r="B101" s="21">
        <v>4908</v>
      </c>
      <c r="C101" s="21"/>
      <c r="D101" s="21"/>
    </row>
    <row r="102" spans="1:4" ht="15.75" x14ac:dyDescent="0.25">
      <c r="A102" s="24">
        <v>44453</v>
      </c>
      <c r="B102" s="21">
        <v>8437</v>
      </c>
      <c r="C102" s="21"/>
      <c r="D102" s="21"/>
    </row>
    <row r="103" spans="1:4" ht="15.75" x14ac:dyDescent="0.25">
      <c r="A103" s="24">
        <v>44454</v>
      </c>
      <c r="B103" s="21">
        <v>8808</v>
      </c>
      <c r="C103" s="21"/>
      <c r="D103" s="21"/>
    </row>
    <row r="104" spans="1:4" ht="15.75" x14ac:dyDescent="0.25">
      <c r="A104" s="24">
        <v>44455</v>
      </c>
      <c r="B104" s="21">
        <v>6956</v>
      </c>
      <c r="C104" s="21"/>
      <c r="D104" s="21"/>
    </row>
    <row r="105" spans="1:4" ht="15.75" x14ac:dyDescent="0.25">
      <c r="A105" s="24">
        <v>44456</v>
      </c>
      <c r="B105" s="21">
        <v>5733</v>
      </c>
      <c r="C105" s="21"/>
      <c r="D105" s="21"/>
    </row>
    <row r="106" spans="1:4" ht="15.75" x14ac:dyDescent="0.25">
      <c r="A106" s="24">
        <v>44457</v>
      </c>
      <c r="B106" s="21">
        <v>3038</v>
      </c>
      <c r="C106" s="21"/>
      <c r="D106" s="21"/>
    </row>
    <row r="107" spans="1:4" ht="15.75" x14ac:dyDescent="0.25">
      <c r="A107" s="24">
        <v>44458</v>
      </c>
      <c r="B107" s="21">
        <v>2897</v>
      </c>
      <c r="C107" s="21"/>
      <c r="D107" s="21"/>
    </row>
    <row r="108" spans="1:4" ht="15.75" x14ac:dyDescent="0.25">
      <c r="A108" s="24">
        <v>44459</v>
      </c>
      <c r="B108" s="21">
        <v>5823</v>
      </c>
      <c r="C108" s="21"/>
      <c r="D108" s="21"/>
    </row>
    <row r="109" spans="1:4" ht="15.75" x14ac:dyDescent="0.25">
      <c r="A109" s="24">
        <v>44460</v>
      </c>
      <c r="B109" s="21">
        <v>6315</v>
      </c>
      <c r="C109" s="21"/>
      <c r="D109" s="21"/>
    </row>
    <row r="110" spans="1:4" ht="15.75" x14ac:dyDescent="0.25">
      <c r="A110" s="24">
        <v>44461</v>
      </c>
      <c r="B110" s="21">
        <v>6102</v>
      </c>
      <c r="C110" s="21"/>
      <c r="D110" s="21"/>
    </row>
    <row r="111" spans="1:4" ht="15.75" x14ac:dyDescent="0.25">
      <c r="A111" s="24">
        <v>44462</v>
      </c>
      <c r="B111" s="21">
        <v>6100</v>
      </c>
      <c r="C111" s="21"/>
      <c r="D111" s="21"/>
    </row>
    <row r="112" spans="1:4" ht="15.75" x14ac:dyDescent="0.25">
      <c r="A112" s="24">
        <v>44463</v>
      </c>
      <c r="B112" s="21">
        <v>5516</v>
      </c>
      <c r="C112" s="21"/>
      <c r="D112" s="21"/>
    </row>
    <row r="113" spans="1:4" ht="15.75" x14ac:dyDescent="0.25">
      <c r="A113" s="24">
        <v>44464</v>
      </c>
      <c r="B113" s="21">
        <v>3120</v>
      </c>
      <c r="C113" s="21"/>
      <c r="D113" s="21"/>
    </row>
    <row r="114" spans="1:4" ht="15.75" x14ac:dyDescent="0.25">
      <c r="A114" s="24">
        <v>44465</v>
      </c>
      <c r="B114" s="21">
        <v>3152</v>
      </c>
      <c r="C114" s="21"/>
      <c r="D114" s="21"/>
    </row>
    <row r="115" spans="1:4" ht="15.75" x14ac:dyDescent="0.25">
      <c r="A115" s="24">
        <v>44466</v>
      </c>
      <c r="B115" s="21">
        <v>6811</v>
      </c>
      <c r="C115" s="21"/>
      <c r="D115" s="21"/>
    </row>
    <row r="116" spans="1:4" ht="15.75" x14ac:dyDescent="0.25">
      <c r="A116" s="24">
        <v>44467</v>
      </c>
      <c r="B116" s="21">
        <v>8296</v>
      </c>
      <c r="C116" s="21"/>
      <c r="D116" s="21"/>
    </row>
    <row r="117" spans="1:4" ht="15.75" x14ac:dyDescent="0.25">
      <c r="A117" s="24">
        <v>44468</v>
      </c>
      <c r="B117" s="21">
        <v>12035</v>
      </c>
      <c r="C117" s="21"/>
      <c r="D117" s="21"/>
    </row>
    <row r="118" spans="1:4" ht="15.75" x14ac:dyDescent="0.25">
      <c r="A118" s="24">
        <v>44469</v>
      </c>
      <c r="B118" s="21">
        <v>11387</v>
      </c>
      <c r="C118" s="21"/>
      <c r="D118" s="21"/>
    </row>
    <row r="119" spans="1:4" ht="15.75" x14ac:dyDescent="0.25">
      <c r="A119" s="24">
        <v>44470</v>
      </c>
      <c r="B119" s="21">
        <v>5287</v>
      </c>
      <c r="C119" s="21"/>
      <c r="D119" s="21"/>
    </row>
    <row r="120" spans="1:4" ht="15.75" x14ac:dyDescent="0.25">
      <c r="A120" s="24">
        <v>44471</v>
      </c>
      <c r="B120" s="21">
        <v>2829</v>
      </c>
      <c r="C120" s="21"/>
      <c r="D120" s="21"/>
    </row>
    <row r="121" spans="1:4" ht="15.75" x14ac:dyDescent="0.25">
      <c r="A121" s="24">
        <v>44472</v>
      </c>
      <c r="B121" s="21">
        <v>2765</v>
      </c>
      <c r="C121" s="21"/>
      <c r="D121" s="21"/>
    </row>
    <row r="122" spans="1:4" ht="15.75" x14ac:dyDescent="0.25">
      <c r="A122" s="24">
        <v>44473</v>
      </c>
      <c r="B122" s="21">
        <v>6558</v>
      </c>
      <c r="C122" s="21"/>
      <c r="D122" s="21"/>
    </row>
    <row r="123" spans="1:4" ht="15.75" x14ac:dyDescent="0.25">
      <c r="A123" s="24">
        <v>44474</v>
      </c>
      <c r="B123" s="21">
        <v>5482</v>
      </c>
      <c r="C123" s="21"/>
      <c r="D123" s="21"/>
    </row>
    <row r="124" spans="1:4" ht="15.75" x14ac:dyDescent="0.25">
      <c r="A124" s="24">
        <v>44475</v>
      </c>
      <c r="B124" s="21">
        <v>5415</v>
      </c>
      <c r="C124" s="21"/>
      <c r="D124" s="21"/>
    </row>
    <row r="125" spans="1:4" ht="15.75" x14ac:dyDescent="0.25">
      <c r="A125" s="24">
        <v>44476</v>
      </c>
      <c r="B125" s="21">
        <v>4865</v>
      </c>
      <c r="C125" s="21"/>
      <c r="D125" s="21"/>
    </row>
    <row r="126" spans="1:4" ht="15.75" x14ac:dyDescent="0.25">
      <c r="A126" s="24">
        <v>44477</v>
      </c>
      <c r="B126" s="21">
        <v>3570</v>
      </c>
      <c r="C126" s="21"/>
      <c r="D126" s="21"/>
    </row>
    <row r="127" spans="1:4" ht="15.75" x14ac:dyDescent="0.25">
      <c r="A127" s="24">
        <v>44478</v>
      </c>
      <c r="B127" s="21">
        <v>2318</v>
      </c>
      <c r="C127" s="21"/>
      <c r="D127" s="21"/>
    </row>
    <row r="128" spans="1:4" ht="15.75" x14ac:dyDescent="0.25">
      <c r="A128" s="24">
        <v>44479</v>
      </c>
      <c r="B128" s="21">
        <v>2425</v>
      </c>
      <c r="C128" s="21"/>
      <c r="D128" s="21"/>
    </row>
    <row r="129" spans="1:4" ht="15.75" x14ac:dyDescent="0.25">
      <c r="A129" s="24">
        <v>44480</v>
      </c>
      <c r="B129" s="21">
        <v>4554</v>
      </c>
      <c r="C129" s="21"/>
      <c r="D129" s="21"/>
    </row>
    <row r="130" spans="1:4" ht="15.75" x14ac:dyDescent="0.25">
      <c r="A130" s="24">
        <v>44481</v>
      </c>
      <c r="B130" s="21">
        <v>4727</v>
      </c>
      <c r="C130" s="21"/>
      <c r="D130" s="21"/>
    </row>
    <row r="131" spans="1:4" ht="15.75" x14ac:dyDescent="0.25">
      <c r="A131" s="24">
        <v>44482</v>
      </c>
      <c r="B131" s="21">
        <v>4981</v>
      </c>
      <c r="C131" s="21"/>
      <c r="D131" s="21"/>
    </row>
    <row r="132" spans="1:4" ht="15.75" x14ac:dyDescent="0.25">
      <c r="A132" s="24">
        <v>44483</v>
      </c>
      <c r="B132" s="21">
        <v>4545</v>
      </c>
      <c r="C132" s="21"/>
      <c r="D132" s="21"/>
    </row>
    <row r="133" spans="1:4" ht="15.75" x14ac:dyDescent="0.25">
      <c r="A133" s="24">
        <v>44484</v>
      </c>
      <c r="B133" s="21">
        <v>3593</v>
      </c>
      <c r="C133" s="21"/>
      <c r="D133" s="21"/>
    </row>
    <row r="134" spans="1:4" ht="15.75" x14ac:dyDescent="0.25">
      <c r="A134" s="24">
        <v>44485</v>
      </c>
      <c r="B134" s="21">
        <v>2248</v>
      </c>
      <c r="C134" s="21"/>
      <c r="D134" s="21"/>
    </row>
    <row r="135" spans="1:4" ht="15.75" x14ac:dyDescent="0.25">
      <c r="A135" s="24">
        <v>44486</v>
      </c>
      <c r="B135" s="21">
        <v>2271</v>
      </c>
      <c r="C135" s="21"/>
      <c r="D135" s="21"/>
    </row>
    <row r="136" spans="1:4" ht="15.75" x14ac:dyDescent="0.25">
      <c r="A136" s="24">
        <v>44487</v>
      </c>
      <c r="B136" s="21">
        <v>5081</v>
      </c>
      <c r="C136" s="21"/>
      <c r="D136" s="21"/>
    </row>
    <row r="137" spans="1:4" ht="15.75" x14ac:dyDescent="0.25">
      <c r="A137" s="24">
        <v>44488</v>
      </c>
      <c r="B137" s="21">
        <v>4846</v>
      </c>
      <c r="C137" s="21"/>
      <c r="D137" s="21"/>
    </row>
    <row r="138" spans="1:4" ht="15.75" x14ac:dyDescent="0.25">
      <c r="A138" s="24">
        <v>44489</v>
      </c>
      <c r="B138" s="21">
        <v>4842</v>
      </c>
      <c r="C138" s="21"/>
      <c r="D138" s="21"/>
    </row>
    <row r="139" spans="1:4" ht="15.75" x14ac:dyDescent="0.25">
      <c r="A139" s="24">
        <v>44490</v>
      </c>
      <c r="B139" s="21">
        <v>4212</v>
      </c>
      <c r="C139" s="21"/>
      <c r="D139" s="21"/>
    </row>
    <row r="140" spans="1:4" ht="15.75" x14ac:dyDescent="0.25">
      <c r="A140" s="24">
        <v>44491</v>
      </c>
      <c r="B140" s="21">
        <v>3836</v>
      </c>
      <c r="C140" s="21"/>
      <c r="D140" s="21"/>
    </row>
    <row r="141" spans="1:4" ht="15.75" x14ac:dyDescent="0.25">
      <c r="A141" s="24">
        <v>44492</v>
      </c>
      <c r="B141" s="21">
        <v>2428</v>
      </c>
      <c r="C141" s="21"/>
      <c r="D141" s="21"/>
    </row>
    <row r="142" spans="1:4" ht="15.75" x14ac:dyDescent="0.25">
      <c r="A142" s="24">
        <v>44493</v>
      </c>
      <c r="B142" s="21">
        <v>2226</v>
      </c>
      <c r="C142" s="21"/>
      <c r="D142" s="21"/>
    </row>
    <row r="143" spans="1:4" ht="15.75" x14ac:dyDescent="0.25">
      <c r="A143" s="24">
        <v>44494</v>
      </c>
      <c r="B143" s="21">
        <v>5332</v>
      </c>
      <c r="C143" s="21"/>
      <c r="D143" s="21"/>
    </row>
    <row r="144" spans="1:4" ht="15.75" x14ac:dyDescent="0.25">
      <c r="A144" s="24">
        <v>44495</v>
      </c>
      <c r="B144" s="21">
        <v>4805</v>
      </c>
      <c r="C144" s="21"/>
      <c r="D144" s="21"/>
    </row>
    <row r="145" spans="1:4" ht="15.75" x14ac:dyDescent="0.25">
      <c r="A145" s="24">
        <v>44496</v>
      </c>
      <c r="B145" s="21">
        <v>4439</v>
      </c>
      <c r="C145" s="21"/>
      <c r="D145" s="21"/>
    </row>
    <row r="146" spans="1:4" ht="15.75" x14ac:dyDescent="0.25">
      <c r="A146" s="24">
        <v>44497</v>
      </c>
      <c r="B146" s="21">
        <v>4717</v>
      </c>
      <c r="C146" s="21"/>
      <c r="D146" s="21"/>
    </row>
    <row r="147" spans="1:4" ht="15.75" x14ac:dyDescent="0.25">
      <c r="A147" s="24">
        <v>44498</v>
      </c>
      <c r="B147" s="21">
        <v>3623</v>
      </c>
      <c r="C147" s="21"/>
      <c r="D147" s="21"/>
    </row>
    <row r="148" spans="1:4" ht="15.75" x14ac:dyDescent="0.25">
      <c r="A148" s="24">
        <v>44499</v>
      </c>
      <c r="B148" s="21">
        <v>2116</v>
      </c>
      <c r="C148" s="21"/>
      <c r="D148" s="21"/>
    </row>
    <row r="149" spans="1:4" ht="15.75" x14ac:dyDescent="0.25">
      <c r="A149" s="24">
        <v>44500</v>
      </c>
      <c r="B149" s="21">
        <v>1815</v>
      </c>
      <c r="C149" s="21"/>
      <c r="D149" s="21"/>
    </row>
    <row r="150" spans="1:4" ht="15.75" x14ac:dyDescent="0.25">
      <c r="A150" s="24">
        <v>44501</v>
      </c>
      <c r="B150" s="21">
        <v>4676</v>
      </c>
      <c r="C150" s="21"/>
      <c r="D150" s="21"/>
    </row>
    <row r="151" spans="1:4" ht="15.75" x14ac:dyDescent="0.25">
      <c r="A151" s="24">
        <v>44502</v>
      </c>
      <c r="B151" s="21">
        <v>4806</v>
      </c>
      <c r="C151" s="21"/>
      <c r="D151" s="21"/>
    </row>
    <row r="152" spans="1:4" ht="15.75" x14ac:dyDescent="0.25">
      <c r="A152" s="24">
        <v>44503</v>
      </c>
      <c r="B152" s="21">
        <v>4055</v>
      </c>
      <c r="C152" s="21"/>
      <c r="D152" s="21"/>
    </row>
    <row r="153" spans="1:4" ht="15.75" x14ac:dyDescent="0.25">
      <c r="A153" s="24">
        <v>44504</v>
      </c>
      <c r="B153" s="21">
        <v>4570</v>
      </c>
      <c r="C153" s="21"/>
      <c r="D153" s="21"/>
    </row>
    <row r="154" spans="1:4" ht="15.75" x14ac:dyDescent="0.25">
      <c r="A154" s="24">
        <v>44505</v>
      </c>
      <c r="B154" s="21">
        <v>3655</v>
      </c>
      <c r="C154" s="21"/>
      <c r="D154" s="21"/>
    </row>
    <row r="155" spans="1:4" ht="15.75" x14ac:dyDescent="0.25">
      <c r="A155" s="24">
        <v>44506</v>
      </c>
      <c r="B155" s="21">
        <v>1867</v>
      </c>
      <c r="C155" s="21"/>
      <c r="D155" s="21"/>
    </row>
    <row r="156" spans="1:4" ht="15.75" x14ac:dyDescent="0.25">
      <c r="A156" s="24">
        <v>44507</v>
      </c>
      <c r="B156" s="21">
        <v>2059</v>
      </c>
      <c r="C156" s="21"/>
      <c r="D156" s="21"/>
    </row>
    <row r="157" spans="1:4" ht="15.75" x14ac:dyDescent="0.25">
      <c r="A157" s="24">
        <v>44508</v>
      </c>
      <c r="B157" s="21">
        <v>5270</v>
      </c>
      <c r="C157" s="21"/>
      <c r="D157" s="21"/>
    </row>
    <row r="158" spans="1:4" ht="15.75" x14ac:dyDescent="0.25">
      <c r="A158" s="24">
        <v>44509</v>
      </c>
      <c r="B158" s="21">
        <v>4571</v>
      </c>
      <c r="C158" s="21"/>
      <c r="D158" s="21"/>
    </row>
    <row r="159" spans="1:4" ht="15.75" x14ac:dyDescent="0.25">
      <c r="A159" s="24">
        <v>44510</v>
      </c>
      <c r="B159" s="21">
        <v>4270</v>
      </c>
      <c r="C159" s="21"/>
      <c r="D159" s="21"/>
    </row>
    <row r="160" spans="1:4" ht="15.75" x14ac:dyDescent="0.25">
      <c r="A160" s="24">
        <v>44511</v>
      </c>
      <c r="B160" s="21">
        <v>2666</v>
      </c>
      <c r="C160" s="21"/>
      <c r="D160" s="21"/>
    </row>
    <row r="161" spans="1:4" ht="15.75" x14ac:dyDescent="0.25">
      <c r="A161" s="24">
        <v>44512</v>
      </c>
      <c r="B161" s="21">
        <v>3025</v>
      </c>
      <c r="C161" s="21"/>
      <c r="D161" s="21"/>
    </row>
    <row r="162" spans="1:4" ht="15.75" x14ac:dyDescent="0.25">
      <c r="A162" s="24">
        <v>44513</v>
      </c>
      <c r="B162" s="21">
        <v>2009</v>
      </c>
      <c r="C162" s="21"/>
      <c r="D162" s="21"/>
    </row>
    <row r="163" spans="1:4" ht="15.75" x14ac:dyDescent="0.25">
      <c r="A163" s="24">
        <v>44514</v>
      </c>
      <c r="B163" s="21">
        <v>1774</v>
      </c>
      <c r="C163" s="21"/>
      <c r="D163" s="21"/>
    </row>
    <row r="164" spans="1:4" ht="15.75" x14ac:dyDescent="0.25">
      <c r="A164" s="24">
        <v>44515</v>
      </c>
      <c r="B164" s="21">
        <v>4385</v>
      </c>
      <c r="C164" s="21"/>
      <c r="D164" s="21"/>
    </row>
    <row r="165" spans="1:4" ht="15.75" x14ac:dyDescent="0.25">
      <c r="A165" s="24">
        <v>44516</v>
      </c>
      <c r="B165" s="21">
        <v>3695</v>
      </c>
      <c r="C165" s="21"/>
      <c r="D165" s="21"/>
    </row>
    <row r="166" spans="1:4" ht="15.75" x14ac:dyDescent="0.25">
      <c r="A166" s="24">
        <v>44517</v>
      </c>
      <c r="B166" s="21">
        <v>3609</v>
      </c>
      <c r="C166" s="21"/>
      <c r="D166" s="21"/>
    </row>
    <row r="167" spans="1:4" ht="15.75" x14ac:dyDescent="0.25">
      <c r="A167" s="24">
        <v>44518</v>
      </c>
      <c r="B167" s="21">
        <v>3610</v>
      </c>
      <c r="C167" s="21"/>
      <c r="D167" s="21"/>
    </row>
    <row r="168" spans="1:4" ht="15.75" x14ac:dyDescent="0.25">
      <c r="A168" s="24">
        <v>44519</v>
      </c>
      <c r="B168" s="21">
        <v>2957</v>
      </c>
      <c r="C168" s="21"/>
      <c r="D168" s="21"/>
    </row>
    <row r="169" spans="1:4" ht="15.75" x14ac:dyDescent="0.25">
      <c r="A169" s="24">
        <v>44520</v>
      </c>
      <c r="B169" s="21">
        <v>1707</v>
      </c>
      <c r="C169" s="21"/>
      <c r="D169" s="21"/>
    </row>
    <row r="170" spans="1:4" ht="15.75" x14ac:dyDescent="0.25">
      <c r="A170" s="24">
        <v>44521</v>
      </c>
      <c r="B170" s="21">
        <v>1425</v>
      </c>
      <c r="C170" s="21"/>
      <c r="D170" s="21"/>
    </row>
    <row r="171" spans="1:4" ht="15.75" x14ac:dyDescent="0.25">
      <c r="A171" s="24">
        <v>44522</v>
      </c>
      <c r="B171" s="21">
        <v>3449</v>
      </c>
      <c r="C171" s="21"/>
      <c r="D171" s="21"/>
    </row>
    <row r="172" spans="1:4" ht="15.75" x14ac:dyDescent="0.25">
      <c r="A172" s="24">
        <v>44523</v>
      </c>
      <c r="B172" s="21">
        <v>3485</v>
      </c>
      <c r="C172" s="21"/>
      <c r="D172" s="21"/>
    </row>
    <row r="173" spans="1:4" ht="15.75" x14ac:dyDescent="0.25">
      <c r="A173" s="24">
        <v>44524</v>
      </c>
      <c r="B173" s="21">
        <v>2725</v>
      </c>
      <c r="C173" s="21"/>
      <c r="D173" s="21"/>
    </row>
    <row r="174" spans="1:4" ht="15.75" x14ac:dyDescent="0.25">
      <c r="A174" s="24">
        <v>44525</v>
      </c>
      <c r="B174" s="21">
        <v>1194</v>
      </c>
      <c r="C174" s="21"/>
      <c r="D174" s="21"/>
    </row>
    <row r="175" spans="1:4" ht="15.75" x14ac:dyDescent="0.25">
      <c r="A175" s="24">
        <v>44526</v>
      </c>
      <c r="B175" s="21">
        <v>1428</v>
      </c>
      <c r="C175" s="21"/>
      <c r="D175" s="21"/>
    </row>
    <row r="176" spans="1:4" ht="15.75" x14ac:dyDescent="0.25">
      <c r="A176" s="24">
        <v>44527</v>
      </c>
      <c r="B176" s="21">
        <v>1548</v>
      </c>
      <c r="C176" s="21"/>
      <c r="D176" s="21"/>
    </row>
    <row r="177" spans="1:4" ht="15.75" x14ac:dyDescent="0.25">
      <c r="A177" s="24">
        <v>44528</v>
      </c>
      <c r="B177" s="21">
        <v>1598</v>
      </c>
      <c r="C177" s="21"/>
      <c r="D177" s="21"/>
    </row>
    <row r="178" spans="1:4" ht="15.75" x14ac:dyDescent="0.25">
      <c r="A178" s="24">
        <v>44529</v>
      </c>
      <c r="B178" s="21">
        <v>3505</v>
      </c>
      <c r="C178" s="21"/>
      <c r="D178" s="21"/>
    </row>
    <row r="179" spans="1:4" ht="15.75" x14ac:dyDescent="0.25">
      <c r="A179" s="24">
        <v>44530</v>
      </c>
      <c r="B179" s="21">
        <v>3661</v>
      </c>
      <c r="C179" s="21"/>
      <c r="D179" s="21"/>
    </row>
    <row r="180" spans="1:4" ht="15.75" x14ac:dyDescent="0.25">
      <c r="A180" s="24">
        <v>44531</v>
      </c>
      <c r="B180" s="21">
        <v>3716</v>
      </c>
      <c r="C180" s="21"/>
      <c r="D180" s="21"/>
    </row>
    <row r="181" spans="1:4" ht="15.75" x14ac:dyDescent="0.25">
      <c r="A181" s="24">
        <v>44532</v>
      </c>
      <c r="B181" s="21">
        <v>3114</v>
      </c>
      <c r="C181" s="21"/>
      <c r="D181" s="21"/>
    </row>
    <row r="182" spans="1:4" ht="15.75" x14ac:dyDescent="0.25">
      <c r="A182" s="24">
        <v>44533</v>
      </c>
      <c r="B182" s="21">
        <v>3063</v>
      </c>
      <c r="C182" s="21"/>
      <c r="D182" s="21"/>
    </row>
    <row r="183" spans="1:4" ht="15.75" x14ac:dyDescent="0.25">
      <c r="A183" s="24">
        <v>44534</v>
      </c>
      <c r="B183" s="21">
        <v>1715</v>
      </c>
      <c r="C183" s="21"/>
      <c r="D183" s="21"/>
    </row>
    <row r="184" spans="1:4" ht="15.75" x14ac:dyDescent="0.25">
      <c r="A184" s="24">
        <v>44535</v>
      </c>
      <c r="B184" s="21">
        <v>1630</v>
      </c>
      <c r="C184" s="21"/>
      <c r="D184" s="21"/>
    </row>
    <row r="185" spans="1:4" ht="15.75" x14ac:dyDescent="0.25">
      <c r="A185" s="24">
        <v>44536</v>
      </c>
      <c r="B185" s="21">
        <v>3904</v>
      </c>
      <c r="C185" s="21"/>
      <c r="D185" s="21"/>
    </row>
    <row r="186" spans="1:4" ht="15.75" x14ac:dyDescent="0.25">
      <c r="A186" s="24">
        <v>44537</v>
      </c>
      <c r="B186" s="21">
        <v>3702</v>
      </c>
      <c r="C186" s="21"/>
      <c r="D186" s="21"/>
    </row>
    <row r="187" spans="1:4" ht="15.75" x14ac:dyDescent="0.25">
      <c r="A187" s="24">
        <v>44538</v>
      </c>
      <c r="B187" s="21">
        <v>3916</v>
      </c>
      <c r="C187" s="21"/>
      <c r="D187" s="21"/>
    </row>
    <row r="188" spans="1:4" ht="15.75" x14ac:dyDescent="0.25">
      <c r="A188" s="24">
        <v>44539</v>
      </c>
      <c r="B188" s="21">
        <v>3600</v>
      </c>
      <c r="C188" s="21"/>
      <c r="D188" s="21"/>
    </row>
    <row r="189" spans="1:4" ht="15.75" x14ac:dyDescent="0.25">
      <c r="A189" s="24">
        <v>44540</v>
      </c>
      <c r="B189" s="21">
        <v>2752</v>
      </c>
      <c r="C189" s="21"/>
      <c r="D189" s="21"/>
    </row>
    <row r="190" spans="1:4" ht="15.75" x14ac:dyDescent="0.25">
      <c r="A190" s="24">
        <v>44541</v>
      </c>
      <c r="B190" s="21">
        <v>1513</v>
      </c>
      <c r="C190" s="21"/>
      <c r="D190" s="21"/>
    </row>
    <row r="191" spans="1:4" ht="15.75" x14ac:dyDescent="0.25">
      <c r="A191" s="24">
        <v>44542</v>
      </c>
      <c r="B191" s="21">
        <v>1477</v>
      </c>
      <c r="C191" s="21"/>
      <c r="D191" s="21"/>
    </row>
    <row r="192" spans="1:4" ht="15.75" x14ac:dyDescent="0.25">
      <c r="A192" s="24">
        <v>44543</v>
      </c>
      <c r="B192" s="21">
        <v>3871</v>
      </c>
      <c r="C192" s="21"/>
      <c r="D192" s="21"/>
    </row>
    <row r="193" spans="1:4" ht="15.75" x14ac:dyDescent="0.25">
      <c r="A193" s="24">
        <v>44544</v>
      </c>
      <c r="B193" s="21">
        <v>4122</v>
      </c>
      <c r="C193" s="21"/>
      <c r="D193" s="21"/>
    </row>
    <row r="194" spans="1:4" ht="15.75" x14ac:dyDescent="0.25">
      <c r="A194" s="24">
        <v>44545</v>
      </c>
      <c r="B194" s="21">
        <v>3635</v>
      </c>
      <c r="C194" s="21"/>
      <c r="D194" s="21"/>
    </row>
    <row r="195" spans="1:4" ht="15.75" x14ac:dyDescent="0.25">
      <c r="A195" s="24">
        <v>44546</v>
      </c>
      <c r="B195" s="21">
        <v>3204</v>
      </c>
      <c r="C195" s="21"/>
      <c r="D195" s="21"/>
    </row>
    <row r="196" spans="1:4" ht="15.75" x14ac:dyDescent="0.25">
      <c r="A196" s="24">
        <v>44547</v>
      </c>
      <c r="B196" s="21">
        <v>2294</v>
      </c>
      <c r="C196" s="21"/>
      <c r="D196" s="21"/>
    </row>
    <row r="197" spans="1:4" ht="15.75" x14ac:dyDescent="0.25">
      <c r="A197" s="24">
        <v>44548</v>
      </c>
      <c r="B197" s="21">
        <v>1405</v>
      </c>
      <c r="C197" s="21"/>
      <c r="D197" s="21"/>
    </row>
    <row r="198" spans="1:4" ht="15.75" x14ac:dyDescent="0.25">
      <c r="A198" s="24">
        <v>44549</v>
      </c>
      <c r="B198" s="21">
        <v>1474</v>
      </c>
      <c r="C198" s="21"/>
      <c r="D198" s="21"/>
    </row>
    <row r="199" spans="1:4" ht="15.75" x14ac:dyDescent="0.25">
      <c r="A199" s="24">
        <v>44550</v>
      </c>
      <c r="B199" s="21">
        <v>3334</v>
      </c>
      <c r="C199" s="21"/>
      <c r="D199" s="21"/>
    </row>
    <row r="200" spans="1:4" ht="15.75" x14ac:dyDescent="0.25">
      <c r="A200" s="24">
        <v>44551</v>
      </c>
      <c r="B200" s="21">
        <v>2583</v>
      </c>
      <c r="C200" s="21"/>
      <c r="D200" s="21"/>
    </row>
    <row r="201" spans="1:4" ht="15.75" x14ac:dyDescent="0.25">
      <c r="A201" s="24">
        <v>44552</v>
      </c>
      <c r="B201" s="21">
        <v>2799</v>
      </c>
      <c r="C201" s="21"/>
      <c r="D201" s="21"/>
    </row>
    <row r="202" spans="1:4" ht="15.75" x14ac:dyDescent="0.25">
      <c r="A202" s="24">
        <v>44553</v>
      </c>
      <c r="B202" s="21">
        <v>2089</v>
      </c>
      <c r="C202" s="21"/>
      <c r="D202" s="21"/>
    </row>
    <row r="203" spans="1:4" ht="15.75" x14ac:dyDescent="0.25">
      <c r="A203" s="24">
        <v>44554</v>
      </c>
      <c r="B203" s="21">
        <v>1147</v>
      </c>
      <c r="C203" s="21"/>
      <c r="D203" s="21"/>
    </row>
    <row r="204" spans="1:4" ht="15.75" x14ac:dyDescent="0.25">
      <c r="A204" s="24">
        <v>44555</v>
      </c>
      <c r="B204" s="21">
        <v>801</v>
      </c>
      <c r="C204" s="21"/>
      <c r="D204" s="21"/>
    </row>
    <row r="205" spans="1:4" ht="15.75" x14ac:dyDescent="0.25">
      <c r="A205" s="24">
        <v>44556</v>
      </c>
      <c r="B205" s="21">
        <v>1276</v>
      </c>
      <c r="C205" s="21"/>
      <c r="D205" s="21"/>
    </row>
    <row r="206" spans="1:4" ht="15.75" x14ac:dyDescent="0.25">
      <c r="A206" s="24">
        <v>44557</v>
      </c>
      <c r="B206" s="21">
        <v>2369</v>
      </c>
      <c r="C206" s="21"/>
      <c r="D206" s="21"/>
    </row>
    <row r="207" spans="1:4" ht="15.75" x14ac:dyDescent="0.25">
      <c r="A207" s="24">
        <v>44558</v>
      </c>
      <c r="B207" s="21">
        <v>2718</v>
      </c>
      <c r="C207" s="21"/>
      <c r="D207" s="21"/>
    </row>
    <row r="208" spans="1:4" ht="15.75" x14ac:dyDescent="0.25">
      <c r="A208" s="24">
        <v>44559</v>
      </c>
      <c r="B208" s="21">
        <v>3357</v>
      </c>
      <c r="C208" s="21"/>
      <c r="D208" s="21"/>
    </row>
    <row r="209" spans="1:4" ht="15.75" x14ac:dyDescent="0.25">
      <c r="A209" s="24">
        <v>44560</v>
      </c>
      <c r="B209" s="21">
        <v>2292</v>
      </c>
      <c r="C209" s="21"/>
      <c r="D209" s="21"/>
    </row>
    <row r="210" spans="1:4" ht="15.75" x14ac:dyDescent="0.25">
      <c r="A210" s="24">
        <v>44561</v>
      </c>
      <c r="B210" s="21">
        <v>1414</v>
      </c>
      <c r="C210" s="21"/>
      <c r="D210" s="21"/>
    </row>
    <row r="211" spans="1:4" ht="15.75" x14ac:dyDescent="0.25">
      <c r="A211" s="24">
        <v>44562</v>
      </c>
      <c r="B211" s="21">
        <v>1459</v>
      </c>
      <c r="C211" s="21"/>
      <c r="D211" s="21"/>
    </row>
    <row r="212" spans="1:4" ht="15.75" x14ac:dyDescent="0.25">
      <c r="A212" s="24">
        <v>44563</v>
      </c>
      <c r="B212" s="21">
        <v>1694</v>
      </c>
      <c r="C212" s="21"/>
      <c r="D212" s="21"/>
    </row>
    <row r="213" spans="1:4" ht="15.75" x14ac:dyDescent="0.25">
      <c r="A213" s="24">
        <v>44564</v>
      </c>
      <c r="B213" s="21">
        <v>3699</v>
      </c>
      <c r="C213" s="21"/>
      <c r="D213" s="21"/>
    </row>
    <row r="214" spans="1:4" ht="15.75" x14ac:dyDescent="0.25">
      <c r="A214" s="24">
        <v>44565</v>
      </c>
      <c r="B214" s="21">
        <v>4416</v>
      </c>
      <c r="C214" s="21"/>
      <c r="D214" s="21"/>
    </row>
    <row r="215" spans="1:4" ht="15.75" x14ac:dyDescent="0.25">
      <c r="A215" s="24">
        <v>44566</v>
      </c>
      <c r="B215" s="21">
        <v>3983</v>
      </c>
      <c r="C215" s="21"/>
      <c r="D215" s="21"/>
    </row>
    <row r="216" spans="1:4" ht="15.75" x14ac:dyDescent="0.25">
      <c r="A216" s="24">
        <v>44567</v>
      </c>
      <c r="B216" s="21">
        <v>3525</v>
      </c>
      <c r="C216" s="21"/>
      <c r="D216" s="21"/>
    </row>
    <row r="217" spans="1:4" ht="15.75" x14ac:dyDescent="0.25">
      <c r="A217" s="24">
        <v>44568</v>
      </c>
      <c r="B217" s="21">
        <v>3674</v>
      </c>
      <c r="C217" s="21"/>
      <c r="D217" s="21"/>
    </row>
    <row r="218" spans="1:4" ht="15.75" x14ac:dyDescent="0.25">
      <c r="A218" s="24">
        <v>44569</v>
      </c>
      <c r="B218" s="21">
        <v>1972</v>
      </c>
      <c r="C218" s="21"/>
      <c r="D218" s="21"/>
    </row>
    <row r="219" spans="1:4" ht="15.75" x14ac:dyDescent="0.25">
      <c r="A219" s="24">
        <v>44570</v>
      </c>
      <c r="B219" s="21">
        <v>2017</v>
      </c>
      <c r="C219" s="21"/>
      <c r="D219" s="21"/>
    </row>
    <row r="220" spans="1:4" ht="15.75" x14ac:dyDescent="0.25">
      <c r="A220" s="24">
        <v>44571</v>
      </c>
      <c r="B220" s="21">
        <v>4696</v>
      </c>
      <c r="C220" s="21"/>
      <c r="D220" s="21"/>
    </row>
    <row r="221" spans="1:4" ht="15.75" x14ac:dyDescent="0.25">
      <c r="A221" s="24">
        <v>44572</v>
      </c>
      <c r="B221" s="21">
        <v>4526</v>
      </c>
      <c r="C221" s="21"/>
      <c r="D221" s="21"/>
    </row>
    <row r="222" spans="1:4" ht="15.75" x14ac:dyDescent="0.25">
      <c r="A222" s="24">
        <v>44573</v>
      </c>
      <c r="B222" s="21">
        <v>4134</v>
      </c>
      <c r="C222" s="21"/>
      <c r="D222" s="21"/>
    </row>
    <row r="223" spans="1:4" ht="15.75" x14ac:dyDescent="0.25">
      <c r="A223" s="24">
        <v>44574</v>
      </c>
      <c r="B223" s="21">
        <v>4139</v>
      </c>
      <c r="C223" s="21"/>
      <c r="D223" s="21"/>
    </row>
    <row r="224" spans="1:4" ht="15.75" x14ac:dyDescent="0.25">
      <c r="A224" s="24">
        <v>44575</v>
      </c>
      <c r="B224" s="21">
        <v>3288</v>
      </c>
      <c r="C224" s="21"/>
      <c r="D224" s="21"/>
    </row>
    <row r="225" spans="1:4" ht="15.75" x14ac:dyDescent="0.25">
      <c r="A225" s="24">
        <v>44576</v>
      </c>
      <c r="B225" s="21">
        <v>1934</v>
      </c>
      <c r="C225" s="21"/>
      <c r="D225" s="21"/>
    </row>
    <row r="226" spans="1:4" ht="15.75" x14ac:dyDescent="0.25">
      <c r="A226" s="24">
        <v>44577</v>
      </c>
      <c r="B226" s="21">
        <v>1910</v>
      </c>
      <c r="C226" s="21"/>
      <c r="D226" s="21"/>
    </row>
    <row r="227" spans="1:4" ht="15.75" x14ac:dyDescent="0.25">
      <c r="A227" s="24">
        <v>44578</v>
      </c>
      <c r="B227" s="21">
        <v>2219</v>
      </c>
      <c r="C227" s="21"/>
      <c r="D227" s="21"/>
    </row>
    <row r="228" spans="1:4" ht="15.75" x14ac:dyDescent="0.25">
      <c r="A228" s="24">
        <v>44579</v>
      </c>
      <c r="B228" s="21">
        <v>3921</v>
      </c>
      <c r="C228" s="21"/>
      <c r="D228" s="21"/>
    </row>
    <row r="229" spans="1:4" ht="15.75" x14ac:dyDescent="0.25">
      <c r="A229" s="24">
        <v>44580</v>
      </c>
      <c r="B229" s="21">
        <v>4192</v>
      </c>
      <c r="C229" s="21"/>
      <c r="D229" s="21"/>
    </row>
    <row r="230" spans="1:4" ht="15.75" x14ac:dyDescent="0.25">
      <c r="A230" s="24">
        <v>44581</v>
      </c>
      <c r="B230" s="21">
        <v>4063</v>
      </c>
      <c r="C230" s="21"/>
      <c r="D230" s="21"/>
    </row>
    <row r="231" spans="1:4" ht="15.75" x14ac:dyDescent="0.25">
      <c r="A231" s="24">
        <v>44582</v>
      </c>
      <c r="B231" s="21">
        <v>3453</v>
      </c>
      <c r="C231" s="21"/>
      <c r="D231" s="21"/>
    </row>
    <row r="232" spans="1:4" ht="15.75" x14ac:dyDescent="0.25">
      <c r="A232" s="24">
        <v>44583</v>
      </c>
      <c r="B232" s="21">
        <v>1882</v>
      </c>
      <c r="C232" s="21"/>
      <c r="D232" s="21"/>
    </row>
    <row r="233" spans="1:4" ht="15.75" x14ac:dyDescent="0.25">
      <c r="A233" s="24">
        <v>44584</v>
      </c>
      <c r="B233" s="21">
        <v>1685</v>
      </c>
      <c r="C233" s="21"/>
      <c r="D233" s="21"/>
    </row>
    <row r="234" spans="1:4" ht="15.75" x14ac:dyDescent="0.25">
      <c r="A234" s="24">
        <v>44585</v>
      </c>
      <c r="B234" s="21">
        <v>5013</v>
      </c>
      <c r="C234" s="21"/>
      <c r="D234" s="21"/>
    </row>
    <row r="235" spans="1:4" ht="15.75" x14ac:dyDescent="0.25">
      <c r="A235" s="24">
        <v>44586</v>
      </c>
      <c r="B235" s="21">
        <v>4211</v>
      </c>
      <c r="C235" s="21"/>
      <c r="D235" s="21"/>
    </row>
    <row r="236" spans="1:4" ht="15.75" x14ac:dyDescent="0.25">
      <c r="A236" s="24">
        <v>44587</v>
      </c>
      <c r="B236" s="21">
        <v>4503</v>
      </c>
      <c r="C236" s="21"/>
      <c r="D236" s="21"/>
    </row>
    <row r="237" spans="1:4" ht="15.75" x14ac:dyDescent="0.25">
      <c r="A237" s="24">
        <v>44588</v>
      </c>
      <c r="B237" s="21">
        <v>4813</v>
      </c>
      <c r="C237" s="21"/>
      <c r="D237" s="21"/>
    </row>
    <row r="238" spans="1:4" ht="15.75" x14ac:dyDescent="0.25">
      <c r="A238" s="24">
        <v>44589</v>
      </c>
      <c r="B238" s="21">
        <v>3873</v>
      </c>
      <c r="C238" s="21"/>
      <c r="D238" s="21"/>
    </row>
    <row r="239" spans="1:4" ht="15.75" x14ac:dyDescent="0.25">
      <c r="A239" s="24">
        <v>44590</v>
      </c>
      <c r="B239" s="21">
        <v>1950</v>
      </c>
      <c r="C239" s="21"/>
      <c r="D239" s="21"/>
    </row>
    <row r="240" spans="1:4" ht="15.75" x14ac:dyDescent="0.25">
      <c r="A240" s="24">
        <v>44591</v>
      </c>
      <c r="B240" s="21">
        <v>2056</v>
      </c>
      <c r="C240" s="21"/>
      <c r="D240" s="21"/>
    </row>
    <row r="241" spans="1:4" ht="15.75" x14ac:dyDescent="0.25">
      <c r="A241" s="24">
        <v>44592</v>
      </c>
      <c r="B241" s="21">
        <v>4584</v>
      </c>
      <c r="C241" s="21"/>
      <c r="D241" s="21"/>
    </row>
    <row r="242" spans="1:4" ht="15.75" x14ac:dyDescent="0.25">
      <c r="A242" s="24">
        <v>44593</v>
      </c>
      <c r="B242" s="21">
        <v>4996</v>
      </c>
      <c r="C242" s="21"/>
      <c r="D242" s="21"/>
    </row>
    <row r="243" spans="1:4" ht="15.75" x14ac:dyDescent="0.25">
      <c r="A243" s="24">
        <v>44594</v>
      </c>
      <c r="B243" s="21">
        <v>4840</v>
      </c>
      <c r="C243" s="21"/>
      <c r="D243" s="21"/>
    </row>
    <row r="244" spans="1:4" ht="15.75" x14ac:dyDescent="0.25">
      <c r="A244" s="24">
        <v>44595</v>
      </c>
      <c r="B244" s="21">
        <v>5171</v>
      </c>
      <c r="C244" s="21"/>
      <c r="D244" s="21"/>
    </row>
    <row r="245" spans="1:4" ht="15.75" x14ac:dyDescent="0.25">
      <c r="A245" s="24">
        <v>44596</v>
      </c>
      <c r="B245" s="21">
        <v>4041</v>
      </c>
      <c r="C245" s="21"/>
      <c r="D245" s="21"/>
    </row>
    <row r="246" spans="1:4" ht="15.75" x14ac:dyDescent="0.25">
      <c r="A246" s="24">
        <v>44597</v>
      </c>
      <c r="B246" s="21">
        <v>2152</v>
      </c>
      <c r="C246" s="21"/>
      <c r="D246" s="21"/>
    </row>
    <row r="247" spans="1:4" ht="15.75" x14ac:dyDescent="0.25">
      <c r="A247" s="24">
        <v>44598</v>
      </c>
      <c r="B247" s="21">
        <v>2219</v>
      </c>
      <c r="C247" s="21"/>
      <c r="D247" s="21"/>
    </row>
    <row r="248" spans="1:4" ht="15.75" x14ac:dyDescent="0.25">
      <c r="A248" s="24">
        <v>44599</v>
      </c>
      <c r="B248" s="21">
        <v>4685</v>
      </c>
      <c r="C248" s="21"/>
      <c r="D248" s="21"/>
    </row>
    <row r="249" spans="1:4" ht="15.75" x14ac:dyDescent="0.25">
      <c r="A249" s="24">
        <v>44600</v>
      </c>
      <c r="B249" s="21">
        <v>5093</v>
      </c>
      <c r="C249" s="21"/>
      <c r="D249" s="21"/>
    </row>
    <row r="250" spans="1:4" ht="15.75" x14ac:dyDescent="0.25">
      <c r="A250" s="24">
        <v>44601</v>
      </c>
      <c r="B250" s="21">
        <v>4634</v>
      </c>
      <c r="C250" s="21"/>
      <c r="D250" s="21"/>
    </row>
    <row r="251" spans="1:4" ht="15.75" x14ac:dyDescent="0.25">
      <c r="A251" s="24">
        <v>44602</v>
      </c>
      <c r="B251" s="21">
        <v>4711</v>
      </c>
      <c r="C251" s="21"/>
      <c r="D251" s="21"/>
    </row>
    <row r="252" spans="1:4" ht="15.75" x14ac:dyDescent="0.25">
      <c r="A252" s="24">
        <v>44603</v>
      </c>
      <c r="B252" s="21">
        <v>4183</v>
      </c>
      <c r="C252" s="21"/>
      <c r="D252" s="21"/>
    </row>
    <row r="253" spans="1:4" ht="15.75" x14ac:dyDescent="0.25">
      <c r="A253" s="24">
        <v>44604</v>
      </c>
      <c r="B253" s="21">
        <v>2476</v>
      </c>
      <c r="C253" s="21"/>
      <c r="D253" s="21"/>
    </row>
    <row r="254" spans="1:4" ht="15.75" x14ac:dyDescent="0.25">
      <c r="A254" s="24">
        <v>44605</v>
      </c>
      <c r="B254" s="21">
        <v>2298</v>
      </c>
      <c r="C254" s="21"/>
      <c r="D254" s="21"/>
    </row>
    <row r="255" spans="1:4" ht="15.75" x14ac:dyDescent="0.25">
      <c r="A255" s="24">
        <v>44606</v>
      </c>
      <c r="B255" s="21">
        <v>4646</v>
      </c>
      <c r="C255" s="21"/>
      <c r="D255" s="21"/>
    </row>
    <row r="256" spans="1:4" ht="15.75" x14ac:dyDescent="0.25">
      <c r="A256" s="24">
        <v>44607</v>
      </c>
      <c r="B256" s="21">
        <v>5970</v>
      </c>
      <c r="C256" s="21"/>
      <c r="D256" s="21"/>
    </row>
    <row r="257" spans="1:4" ht="15.75" x14ac:dyDescent="0.25">
      <c r="A257" s="24">
        <v>44608</v>
      </c>
      <c r="B257" s="21">
        <v>6157</v>
      </c>
      <c r="C257" s="21"/>
      <c r="D257" s="21"/>
    </row>
    <row r="258" spans="1:4" ht="15.75" x14ac:dyDescent="0.25">
      <c r="A258" s="24">
        <v>44609</v>
      </c>
      <c r="B258" s="21">
        <v>4916</v>
      </c>
      <c r="C258" s="21"/>
      <c r="D258" s="21"/>
    </row>
    <row r="259" spans="1:4" ht="15.75" x14ac:dyDescent="0.25">
      <c r="A259" s="24">
        <v>44610</v>
      </c>
      <c r="B259" s="21">
        <v>3934</v>
      </c>
      <c r="C259" s="21"/>
      <c r="D259" s="21"/>
    </row>
    <row r="260" spans="1:4" ht="15.75" x14ac:dyDescent="0.25">
      <c r="A260" s="24">
        <v>44611</v>
      </c>
      <c r="B260" s="21">
        <v>2266</v>
      </c>
      <c r="C260" s="21"/>
      <c r="D260" s="21"/>
    </row>
    <row r="261" spans="1:4" ht="15.75" x14ac:dyDescent="0.25">
      <c r="A261" s="24">
        <v>44612</v>
      </c>
      <c r="B261" s="21">
        <v>2563</v>
      </c>
      <c r="C261" s="21"/>
      <c r="D261" s="21"/>
    </row>
    <row r="262" spans="1:4" ht="15.75" x14ac:dyDescent="0.25">
      <c r="A262" s="24">
        <v>44613</v>
      </c>
      <c r="B262" s="21">
        <v>3286</v>
      </c>
      <c r="C262" s="21"/>
      <c r="D262" s="21"/>
    </row>
    <row r="263" spans="1:4" ht="15.75" x14ac:dyDescent="0.25">
      <c r="A263" s="24">
        <v>44614</v>
      </c>
      <c r="B263" s="21">
        <v>5573</v>
      </c>
      <c r="C263" s="21"/>
      <c r="D263" s="21"/>
    </row>
    <row r="264" spans="1:4" ht="15.75" x14ac:dyDescent="0.25">
      <c r="A264" s="24">
        <v>44615</v>
      </c>
      <c r="B264" s="21">
        <v>5113</v>
      </c>
      <c r="C264" s="21"/>
      <c r="D264" s="21"/>
    </row>
    <row r="265" spans="1:4" ht="15.75" x14ac:dyDescent="0.25">
      <c r="A265" s="24">
        <v>44616</v>
      </c>
      <c r="B265" s="21">
        <v>5189</v>
      </c>
      <c r="C265" s="21"/>
      <c r="D265" s="21"/>
    </row>
    <row r="266" spans="1:4" ht="15.75" x14ac:dyDescent="0.25">
      <c r="A266" s="24">
        <v>44617</v>
      </c>
      <c r="B266" s="21">
        <v>3970</v>
      </c>
      <c r="C266" s="21"/>
      <c r="D266" s="21"/>
    </row>
    <row r="267" spans="1:4" ht="15.75" x14ac:dyDescent="0.25">
      <c r="A267" s="24">
        <v>44618</v>
      </c>
      <c r="B267" s="21">
        <v>2305</v>
      </c>
      <c r="C267" s="21"/>
      <c r="D267" s="21"/>
    </row>
    <row r="268" spans="1:4" ht="15.75" x14ac:dyDescent="0.25">
      <c r="A268" s="24">
        <v>44619</v>
      </c>
      <c r="B268" s="21">
        <v>2394</v>
      </c>
      <c r="C268" s="21"/>
      <c r="D268" s="21"/>
    </row>
    <row r="269" spans="1:4" ht="15.75" x14ac:dyDescent="0.25">
      <c r="A269" s="24">
        <v>44620</v>
      </c>
      <c r="B269" s="21">
        <v>4796</v>
      </c>
      <c r="C269" s="21"/>
      <c r="D269" s="21"/>
    </row>
    <row r="270" spans="1:4" ht="15.75" x14ac:dyDescent="0.25">
      <c r="A270" s="24">
        <v>44621</v>
      </c>
      <c r="B270" s="21">
        <v>5021</v>
      </c>
      <c r="C270" s="21"/>
      <c r="D270" s="21"/>
    </row>
    <row r="271" spans="1:4" ht="15.75" x14ac:dyDescent="0.25">
      <c r="A271" s="24">
        <v>44622</v>
      </c>
      <c r="B271" s="21">
        <v>4620</v>
      </c>
      <c r="C271" s="21"/>
      <c r="D271" s="21"/>
    </row>
    <row r="272" spans="1:4" ht="15.75" x14ac:dyDescent="0.25">
      <c r="A272" s="24">
        <v>44623</v>
      </c>
      <c r="B272" s="21">
        <v>4982</v>
      </c>
      <c r="C272" s="21"/>
      <c r="D272" s="21"/>
    </row>
    <row r="273" spans="1:4" ht="15.75" x14ac:dyDescent="0.25">
      <c r="A273" s="24">
        <v>44624</v>
      </c>
      <c r="B273" s="21">
        <v>4143</v>
      </c>
      <c r="C273" s="21"/>
      <c r="D273" s="21"/>
    </row>
    <row r="274" spans="1:4" ht="15.75" x14ac:dyDescent="0.25">
      <c r="A274" s="24">
        <v>44625</v>
      </c>
      <c r="B274" s="21">
        <v>2199</v>
      </c>
      <c r="C274" s="21"/>
      <c r="D274" s="21"/>
    </row>
    <row r="275" spans="1:4" ht="15.75" x14ac:dyDescent="0.25">
      <c r="A275" s="24">
        <v>44626</v>
      </c>
      <c r="B275" s="21">
        <v>2283</v>
      </c>
      <c r="C275" s="21"/>
      <c r="D275" s="21"/>
    </row>
    <row r="276" spans="1:4" ht="15.75" x14ac:dyDescent="0.25">
      <c r="A276" s="24">
        <v>44627</v>
      </c>
      <c r="B276" s="21">
        <v>5479</v>
      </c>
      <c r="C276" s="21"/>
      <c r="D276" s="21"/>
    </row>
    <row r="277" spans="1:4" ht="15.75" x14ac:dyDescent="0.25">
      <c r="A277" s="24">
        <v>44628</v>
      </c>
      <c r="B277" s="21">
        <v>5077</v>
      </c>
      <c r="C277" s="21"/>
      <c r="D277" s="21"/>
    </row>
    <row r="278" spans="1:4" ht="15.75" x14ac:dyDescent="0.25">
      <c r="A278" s="24">
        <v>44629</v>
      </c>
      <c r="B278" s="21">
        <v>5095</v>
      </c>
      <c r="C278" s="21"/>
      <c r="D278" s="21"/>
    </row>
    <row r="279" spans="1:4" ht="15.75" x14ac:dyDescent="0.25">
      <c r="A279" s="24">
        <v>44630</v>
      </c>
      <c r="B279" s="21">
        <v>4964</v>
      </c>
      <c r="C279" s="21"/>
      <c r="D279" s="21"/>
    </row>
    <row r="280" spans="1:4" ht="15.75" x14ac:dyDescent="0.25">
      <c r="A280" s="24">
        <v>44631</v>
      </c>
      <c r="B280" s="21">
        <v>3625</v>
      </c>
      <c r="C280" s="21"/>
      <c r="D280" s="21"/>
    </row>
    <row r="281" spans="1:4" ht="15.75" x14ac:dyDescent="0.25">
      <c r="A281" s="24">
        <v>44632</v>
      </c>
      <c r="B281" s="21">
        <v>2299</v>
      </c>
      <c r="C281" s="21"/>
      <c r="D281" s="21"/>
    </row>
    <row r="282" spans="1:4" ht="15.75" x14ac:dyDescent="0.25">
      <c r="A282" s="24">
        <v>44633</v>
      </c>
      <c r="B282" s="21">
        <v>1963</v>
      </c>
      <c r="C282" s="21"/>
      <c r="D282" s="21"/>
    </row>
    <row r="283" spans="1:4" ht="15.75" x14ac:dyDescent="0.25">
      <c r="A283" s="24">
        <v>44634</v>
      </c>
      <c r="B283" s="21">
        <v>4810</v>
      </c>
      <c r="C283" s="21"/>
      <c r="D283" s="21"/>
    </row>
    <row r="284" spans="1:4" ht="15.75" x14ac:dyDescent="0.25">
      <c r="A284" s="24">
        <v>44635</v>
      </c>
      <c r="B284" s="21">
        <v>4727</v>
      </c>
      <c r="C284" s="21"/>
      <c r="D284" s="21"/>
    </row>
    <row r="285" spans="1:4" ht="15.75" x14ac:dyDescent="0.25">
      <c r="A285" s="24">
        <v>44636</v>
      </c>
      <c r="B285" s="21">
        <v>4478</v>
      </c>
      <c r="C285" s="21"/>
      <c r="D285" s="21"/>
    </row>
    <row r="286" spans="1:4" ht="15.75" x14ac:dyDescent="0.25">
      <c r="A286" s="24">
        <v>44637</v>
      </c>
      <c r="B286" s="21">
        <v>3897</v>
      </c>
      <c r="C286" s="21"/>
      <c r="D286" s="21"/>
    </row>
    <row r="287" spans="1:4" ht="15.75" x14ac:dyDescent="0.25">
      <c r="A287" s="24">
        <v>44638</v>
      </c>
      <c r="B287" s="21">
        <v>4098</v>
      </c>
      <c r="C287" s="21"/>
      <c r="D287" s="21"/>
    </row>
    <row r="288" spans="1:4" ht="15.75" x14ac:dyDescent="0.25">
      <c r="A288" s="24">
        <v>44639</v>
      </c>
      <c r="B288" s="21">
        <v>2429</v>
      </c>
      <c r="C288" s="21"/>
      <c r="D288" s="21"/>
    </row>
    <row r="289" spans="1:4" ht="15.75" x14ac:dyDescent="0.25">
      <c r="A289" s="24">
        <v>44640</v>
      </c>
      <c r="B289" s="21">
        <v>2353</v>
      </c>
      <c r="C289" s="21"/>
      <c r="D289" s="21"/>
    </row>
    <row r="290" spans="1:4" ht="15.75" x14ac:dyDescent="0.25">
      <c r="A290" s="24">
        <v>44641</v>
      </c>
      <c r="B290" s="21">
        <v>4857</v>
      </c>
      <c r="C290" s="21"/>
      <c r="D290" s="21"/>
    </row>
    <row r="291" spans="1:4" ht="15.75" x14ac:dyDescent="0.25">
      <c r="A291" s="24">
        <v>44642</v>
      </c>
      <c r="B291" s="21">
        <v>4463</v>
      </c>
      <c r="C291" s="21"/>
      <c r="D291" s="21"/>
    </row>
    <row r="292" spans="1:4" ht="15.75" x14ac:dyDescent="0.25">
      <c r="A292" s="24">
        <v>44643</v>
      </c>
      <c r="B292" s="21">
        <v>4372</v>
      </c>
      <c r="C292" s="21"/>
      <c r="D292" s="21"/>
    </row>
    <row r="293" spans="1:4" ht="15.75" x14ac:dyDescent="0.25">
      <c r="A293" s="24">
        <v>44644</v>
      </c>
      <c r="B293" s="21">
        <v>4387</v>
      </c>
      <c r="C293" s="21"/>
      <c r="D293" s="21"/>
    </row>
    <row r="294" spans="1:4" ht="15.75" x14ac:dyDescent="0.25">
      <c r="A294" s="24">
        <v>44645</v>
      </c>
      <c r="B294" s="21">
        <v>4295</v>
      </c>
      <c r="C294" s="21"/>
      <c r="D294" s="21"/>
    </row>
    <row r="295" spans="1:4" ht="15.75" x14ac:dyDescent="0.25">
      <c r="A295" s="24">
        <v>44646</v>
      </c>
      <c r="B295" s="21">
        <v>2483</v>
      </c>
      <c r="C295" s="21"/>
      <c r="D295" s="21"/>
    </row>
    <row r="296" spans="1:4" ht="15.75" x14ac:dyDescent="0.25">
      <c r="A296" s="24">
        <v>44647</v>
      </c>
      <c r="B296" s="21">
        <v>1877</v>
      </c>
      <c r="C296" s="21"/>
      <c r="D296" s="21"/>
    </row>
    <row r="297" spans="1:4" ht="15.75" x14ac:dyDescent="0.25">
      <c r="A297" s="24">
        <v>44648</v>
      </c>
      <c r="B297" s="21">
        <v>4655</v>
      </c>
      <c r="C297" s="21"/>
      <c r="D297" s="21"/>
    </row>
    <row r="298" spans="1:4" ht="15.75" x14ac:dyDescent="0.25">
      <c r="A298" s="24">
        <v>44649</v>
      </c>
      <c r="B298" s="21">
        <v>4458</v>
      </c>
      <c r="C298" s="21"/>
      <c r="D298" s="21"/>
    </row>
    <row r="299" spans="1:4" ht="15.75" x14ac:dyDescent="0.25">
      <c r="A299" s="24">
        <v>44650</v>
      </c>
      <c r="B299" s="21">
        <v>4817</v>
      </c>
      <c r="C299" s="21"/>
      <c r="D299" s="21"/>
    </row>
    <row r="300" spans="1:4" ht="15.75" x14ac:dyDescent="0.25">
      <c r="A300" s="24">
        <v>44651</v>
      </c>
      <c r="B300" s="21">
        <v>4166</v>
      </c>
      <c r="C300" s="21"/>
      <c r="D300" s="21"/>
    </row>
    <row r="301" spans="1:4" ht="15.75" x14ac:dyDescent="0.25">
      <c r="A301" s="24">
        <v>44652</v>
      </c>
      <c r="B301" s="21">
        <v>3844</v>
      </c>
      <c r="C301" s="21"/>
      <c r="D301" s="21"/>
    </row>
    <row r="302" spans="1:4" ht="15.75" x14ac:dyDescent="0.25">
      <c r="A302" s="24">
        <v>44653</v>
      </c>
      <c r="B302" s="21">
        <v>2238</v>
      </c>
      <c r="C302" s="21"/>
      <c r="D302" s="21"/>
    </row>
    <row r="303" spans="1:4" ht="15.75" x14ac:dyDescent="0.25">
      <c r="A303" s="24">
        <v>44654</v>
      </c>
      <c r="B303" s="21">
        <v>1826</v>
      </c>
      <c r="C303" s="21"/>
      <c r="D303" s="21"/>
    </row>
    <row r="304" spans="1:4" ht="15.75" x14ac:dyDescent="0.25">
      <c r="A304" s="24">
        <v>44655</v>
      </c>
      <c r="B304" s="21">
        <v>4679</v>
      </c>
      <c r="C304" s="21"/>
      <c r="D304" s="21"/>
    </row>
    <row r="305" spans="1:4" ht="15.75" x14ac:dyDescent="0.25">
      <c r="A305" s="24">
        <v>44656</v>
      </c>
      <c r="B305" s="21">
        <v>4439</v>
      </c>
      <c r="C305" s="21"/>
      <c r="D305" s="21"/>
    </row>
    <row r="306" spans="1:4" ht="15.75" x14ac:dyDescent="0.25">
      <c r="A306" s="24">
        <v>44657</v>
      </c>
      <c r="B306" s="21">
        <v>4511</v>
      </c>
      <c r="C306" s="21"/>
      <c r="D306" s="21"/>
    </row>
    <row r="307" spans="1:4" ht="15.75" x14ac:dyDescent="0.25">
      <c r="A307" s="24">
        <v>44658</v>
      </c>
      <c r="B307" s="21">
        <v>3947</v>
      </c>
      <c r="C307" s="21"/>
      <c r="D307" s="21"/>
    </row>
    <row r="308" spans="1:4" ht="15.75" x14ac:dyDescent="0.25">
      <c r="A308" s="24">
        <v>44659</v>
      </c>
      <c r="B308" s="21">
        <v>3681</v>
      </c>
      <c r="C308" s="21"/>
      <c r="D308" s="21"/>
    </row>
    <row r="309" spans="1:4" ht="15.75" x14ac:dyDescent="0.25">
      <c r="A309" s="24">
        <v>44660</v>
      </c>
      <c r="B309" s="21">
        <v>1837</v>
      </c>
      <c r="C309" s="21"/>
      <c r="D309" s="21"/>
    </row>
    <row r="310" spans="1:4" ht="15.75" x14ac:dyDescent="0.25">
      <c r="A310" s="24">
        <v>44661</v>
      </c>
      <c r="B310" s="21">
        <v>2001</v>
      </c>
      <c r="C310" s="21"/>
      <c r="D310" s="21"/>
    </row>
    <row r="311" spans="1:4" ht="15.75" x14ac:dyDescent="0.25">
      <c r="A311" s="24">
        <v>44662</v>
      </c>
      <c r="B311" s="21">
        <v>4727</v>
      </c>
      <c r="C311" s="21"/>
      <c r="D311" s="21"/>
    </row>
    <row r="312" spans="1:4" ht="15.75" x14ac:dyDescent="0.25">
      <c r="A312" s="24">
        <v>44663</v>
      </c>
      <c r="B312" s="21">
        <v>4200</v>
      </c>
      <c r="C312" s="21"/>
      <c r="D312" s="21"/>
    </row>
    <row r="313" spans="1:4" ht="15.75" x14ac:dyDescent="0.25">
      <c r="A313" s="24">
        <v>44664</v>
      </c>
      <c r="B313" s="21">
        <v>4244</v>
      </c>
      <c r="C313" s="21"/>
      <c r="D313" s="21"/>
    </row>
    <row r="314" spans="1:4" ht="15.75" x14ac:dyDescent="0.25">
      <c r="A314" s="24">
        <v>44665</v>
      </c>
      <c r="B314" s="21">
        <v>4734</v>
      </c>
      <c r="C314" s="21"/>
      <c r="D314" s="21"/>
    </row>
    <row r="315" spans="1:4" ht="15.75" x14ac:dyDescent="0.25">
      <c r="A315" s="24">
        <v>44666</v>
      </c>
      <c r="B315" s="21">
        <v>3718</v>
      </c>
      <c r="C315" s="21"/>
      <c r="D315" s="21"/>
    </row>
    <row r="316" spans="1:4" ht="15.75" x14ac:dyDescent="0.25">
      <c r="A316" s="24">
        <v>44667</v>
      </c>
      <c r="B316" s="21">
        <v>1907</v>
      </c>
      <c r="C316" s="21"/>
      <c r="D316" s="21"/>
    </row>
    <row r="317" spans="1:4" ht="15.75" x14ac:dyDescent="0.25">
      <c r="A317" s="24">
        <v>44668</v>
      </c>
      <c r="B317" s="21">
        <v>1837</v>
      </c>
      <c r="C317" s="21"/>
      <c r="D317" s="21"/>
    </row>
    <row r="318" spans="1:4" ht="15.75" x14ac:dyDescent="0.25">
      <c r="A318" s="24">
        <v>44669</v>
      </c>
      <c r="B318" s="21">
        <v>4747</v>
      </c>
      <c r="C318" s="21"/>
      <c r="D318" s="21"/>
    </row>
    <row r="319" spans="1:4" ht="15.75" x14ac:dyDescent="0.25">
      <c r="A319" s="24">
        <v>44670</v>
      </c>
      <c r="B319" s="21">
        <v>4198</v>
      </c>
      <c r="C319" s="21"/>
      <c r="D319" s="21"/>
    </row>
    <row r="320" spans="1:4" ht="15.75" x14ac:dyDescent="0.25">
      <c r="A320" s="24">
        <v>44671</v>
      </c>
      <c r="B320" s="21">
        <v>4458</v>
      </c>
      <c r="C320" s="21"/>
      <c r="D320" s="21"/>
    </row>
    <row r="321" spans="1:4" ht="15.75" x14ac:dyDescent="0.25">
      <c r="A321" s="24">
        <v>44672</v>
      </c>
      <c r="B321" s="21">
        <v>3785</v>
      </c>
      <c r="C321" s="21"/>
      <c r="D321" s="21"/>
    </row>
    <row r="322" spans="1:4" ht="15.75" x14ac:dyDescent="0.25">
      <c r="A322" s="24">
        <v>44673</v>
      </c>
      <c r="B322" s="21">
        <v>3255</v>
      </c>
      <c r="C322" s="21"/>
      <c r="D322" s="21"/>
    </row>
    <row r="323" spans="1:4" ht="15.75" x14ac:dyDescent="0.25">
      <c r="A323" s="24">
        <v>44674</v>
      </c>
      <c r="B323" s="21">
        <v>2059</v>
      </c>
      <c r="C323" s="21"/>
      <c r="D323" s="21"/>
    </row>
    <row r="324" spans="1:4" ht="15.75" x14ac:dyDescent="0.25">
      <c r="A324" s="24">
        <v>44675</v>
      </c>
      <c r="B324" s="21">
        <v>2164</v>
      </c>
      <c r="C324" s="21"/>
      <c r="D324" s="21"/>
    </row>
    <row r="325" spans="1:4" ht="15.75" x14ac:dyDescent="0.25">
      <c r="A325" s="24">
        <v>44676</v>
      </c>
      <c r="B325" s="21">
        <v>4000</v>
      </c>
      <c r="C325" s="21"/>
      <c r="D325" s="21"/>
    </row>
    <row r="326" spans="1:4" ht="15.75" x14ac:dyDescent="0.25">
      <c r="A326" s="24">
        <v>44677</v>
      </c>
      <c r="B326" s="21">
        <v>3679</v>
      </c>
      <c r="C326" s="21"/>
      <c r="D326" s="21"/>
    </row>
    <row r="327" spans="1:4" ht="15.75" x14ac:dyDescent="0.25">
      <c r="A327" s="24">
        <v>44678</v>
      </c>
      <c r="B327" s="21">
        <v>3779</v>
      </c>
      <c r="C327" s="21"/>
      <c r="D327" s="21"/>
    </row>
    <row r="328" spans="1:4" ht="15.75" x14ac:dyDescent="0.25">
      <c r="A328" s="24">
        <v>44679</v>
      </c>
      <c r="B328" s="21">
        <v>4266</v>
      </c>
      <c r="C328" s="21"/>
      <c r="D328" s="21"/>
    </row>
    <row r="329" spans="1:4" ht="15.75" x14ac:dyDescent="0.25">
      <c r="A329" s="24">
        <v>44680</v>
      </c>
      <c r="B329" s="21">
        <v>3734</v>
      </c>
      <c r="C329" s="21"/>
      <c r="D329" s="21"/>
    </row>
    <row r="330" spans="1:4" ht="15.75" x14ac:dyDescent="0.25">
      <c r="A330" s="24">
        <v>44681</v>
      </c>
      <c r="B330" s="21">
        <v>1869</v>
      </c>
      <c r="C330" s="21"/>
      <c r="D330" s="21"/>
    </row>
    <row r="331" spans="1:4" ht="15.75" x14ac:dyDescent="0.25">
      <c r="A331" s="24">
        <v>44682</v>
      </c>
      <c r="B331" s="21">
        <v>2311</v>
      </c>
      <c r="C331" s="21"/>
      <c r="D331" s="21"/>
    </row>
    <row r="332" spans="1:4" ht="15.75" x14ac:dyDescent="0.25">
      <c r="A332" s="24">
        <v>44683</v>
      </c>
      <c r="B332" s="21">
        <v>4448</v>
      </c>
      <c r="C332" s="21"/>
      <c r="D332" s="21"/>
    </row>
    <row r="333" spans="1:4" ht="15.75" x14ac:dyDescent="0.25">
      <c r="A333" s="24">
        <v>44684</v>
      </c>
      <c r="B333" s="21">
        <v>3867</v>
      </c>
      <c r="C333" s="21"/>
      <c r="D333" s="21"/>
    </row>
    <row r="334" spans="1:4" ht="15.75" x14ac:dyDescent="0.25">
      <c r="A334" s="24">
        <v>44685</v>
      </c>
      <c r="B334" s="21">
        <v>4068</v>
      </c>
      <c r="C334" s="21"/>
      <c r="D334" s="21"/>
    </row>
    <row r="335" spans="1:4" ht="15.75" x14ac:dyDescent="0.25">
      <c r="A335" s="24">
        <v>44686</v>
      </c>
      <c r="B335" s="21">
        <v>3906</v>
      </c>
      <c r="C335" s="21"/>
      <c r="D335" s="21"/>
    </row>
    <row r="336" spans="1:4" ht="15.75" x14ac:dyDescent="0.25">
      <c r="A336" s="24">
        <v>44687</v>
      </c>
      <c r="B336" s="21">
        <v>3416</v>
      </c>
      <c r="C336" s="21"/>
      <c r="D336" s="21"/>
    </row>
    <row r="337" spans="1:4" ht="15.75" x14ac:dyDescent="0.25">
      <c r="A337" s="24">
        <v>44688</v>
      </c>
      <c r="B337" s="21">
        <v>1534</v>
      </c>
      <c r="C337" s="21"/>
      <c r="D337" s="21"/>
    </row>
    <row r="338" spans="1:4" ht="15.75" x14ac:dyDescent="0.25">
      <c r="A338" s="24">
        <v>44689</v>
      </c>
      <c r="B338" s="21">
        <v>1653</v>
      </c>
      <c r="C338" s="21"/>
      <c r="D338" s="21"/>
    </row>
    <row r="339" spans="1:4" ht="15.75" x14ac:dyDescent="0.25">
      <c r="A339" s="24">
        <v>44690</v>
      </c>
      <c r="B339" s="21">
        <v>4363</v>
      </c>
      <c r="C339" s="21"/>
      <c r="D339" s="21"/>
    </row>
    <row r="340" spans="1:4" ht="15.75" x14ac:dyDescent="0.25">
      <c r="A340" s="24">
        <v>44691</v>
      </c>
      <c r="B340" s="21">
        <v>4526</v>
      </c>
      <c r="C340" s="21"/>
      <c r="D340" s="21"/>
    </row>
    <row r="341" spans="1:4" ht="15.75" x14ac:dyDescent="0.25">
      <c r="A341" s="24">
        <v>44692</v>
      </c>
      <c r="B341" s="21">
        <v>5098</v>
      </c>
      <c r="C341" s="21"/>
      <c r="D341" s="21"/>
    </row>
    <row r="342" spans="1:4" ht="15.75" x14ac:dyDescent="0.25">
      <c r="A342" s="24">
        <v>44693</v>
      </c>
      <c r="B342" s="21">
        <v>4010</v>
      </c>
      <c r="C342" s="21"/>
      <c r="D342" s="21"/>
    </row>
    <row r="343" spans="1:4" ht="15.75" x14ac:dyDescent="0.25">
      <c r="A343" s="24">
        <v>44694</v>
      </c>
      <c r="B343" s="21">
        <v>3638</v>
      </c>
      <c r="C343" s="21"/>
      <c r="D343" s="21"/>
    </row>
    <row r="344" spans="1:4" ht="15.75" x14ac:dyDescent="0.25">
      <c r="A344" s="24">
        <v>44695</v>
      </c>
      <c r="B344" s="21">
        <v>1776</v>
      </c>
      <c r="C344" s="21"/>
      <c r="D344" s="21"/>
    </row>
    <row r="345" spans="1:4" ht="15.75" x14ac:dyDescent="0.25">
      <c r="A345" s="24">
        <v>44696</v>
      </c>
      <c r="B345" s="21">
        <v>2076</v>
      </c>
      <c r="C345" s="21"/>
      <c r="D345" s="21"/>
    </row>
    <row r="346" spans="1:4" ht="15.75" x14ac:dyDescent="0.25">
      <c r="A346" s="24">
        <v>44697</v>
      </c>
      <c r="B346" s="21">
        <v>4959</v>
      </c>
      <c r="C346" s="21"/>
      <c r="D346" s="21"/>
    </row>
    <row r="347" spans="1:4" ht="15.75" x14ac:dyDescent="0.25">
      <c r="A347" s="24">
        <v>44698</v>
      </c>
      <c r="B347" s="21">
        <v>5538</v>
      </c>
      <c r="C347" s="21"/>
      <c r="D347" s="21"/>
    </row>
    <row r="348" spans="1:4" ht="15.75" x14ac:dyDescent="0.25">
      <c r="A348" s="24">
        <v>44699</v>
      </c>
      <c r="B348" s="21">
        <v>4625</v>
      </c>
      <c r="C348" s="21"/>
      <c r="D348" s="21"/>
    </row>
    <row r="349" spans="1:4" ht="15.75" x14ac:dyDescent="0.25">
      <c r="A349" s="24">
        <v>44700</v>
      </c>
      <c r="B349" s="21">
        <v>4313</v>
      </c>
      <c r="C349" s="21"/>
      <c r="D349" s="21"/>
    </row>
    <row r="350" spans="1:4" ht="15.75" x14ac:dyDescent="0.25">
      <c r="A350" s="24">
        <v>44701</v>
      </c>
      <c r="B350" s="21">
        <v>3588</v>
      </c>
      <c r="C350" s="21"/>
      <c r="D350" s="21"/>
    </row>
    <row r="351" spans="1:4" ht="15.75" x14ac:dyDescent="0.25">
      <c r="A351" s="24">
        <v>44702</v>
      </c>
      <c r="B351" s="21">
        <v>1778</v>
      </c>
      <c r="C351" s="21"/>
      <c r="D351" s="21"/>
    </row>
    <row r="352" spans="1:4" ht="15.75" x14ac:dyDescent="0.25">
      <c r="A352" s="24">
        <v>44703</v>
      </c>
      <c r="B352" s="21">
        <v>1733</v>
      </c>
      <c r="C352" s="21"/>
      <c r="D352" s="21"/>
    </row>
    <row r="353" spans="1:4" ht="15.75" x14ac:dyDescent="0.25">
      <c r="A353" s="24">
        <v>44704</v>
      </c>
      <c r="B353" s="21">
        <v>4507</v>
      </c>
      <c r="C353" s="21"/>
      <c r="D353" s="21"/>
    </row>
    <row r="354" spans="1:4" ht="15.75" x14ac:dyDescent="0.25">
      <c r="A354" s="24">
        <v>44705</v>
      </c>
      <c r="B354" s="21">
        <v>4201</v>
      </c>
      <c r="C354" s="21"/>
      <c r="D354" s="21"/>
    </row>
    <row r="355" spans="1:4" ht="15.75" x14ac:dyDescent="0.25">
      <c r="A355" s="24">
        <v>44706</v>
      </c>
      <c r="B355" s="21">
        <v>4645</v>
      </c>
      <c r="C355" s="21"/>
      <c r="D355" s="21"/>
    </row>
    <row r="356" spans="1:4" ht="15.75" x14ac:dyDescent="0.25">
      <c r="A356" s="24">
        <v>44707</v>
      </c>
      <c r="B356" s="21">
        <v>4252</v>
      </c>
      <c r="C356" s="21"/>
      <c r="D356" s="21"/>
    </row>
    <row r="357" spans="1:4" ht="15.75" x14ac:dyDescent="0.25">
      <c r="A357" s="24">
        <v>44708</v>
      </c>
      <c r="B357" s="21">
        <v>3075</v>
      </c>
      <c r="C357" s="21"/>
      <c r="D357" s="21"/>
    </row>
    <row r="358" spans="1:4" ht="15.75" x14ac:dyDescent="0.25">
      <c r="A358" s="24">
        <v>44709</v>
      </c>
      <c r="B358" s="21">
        <v>1751</v>
      </c>
      <c r="C358" s="21"/>
      <c r="D358" s="21"/>
    </row>
    <row r="359" spans="1:4" ht="15.75" x14ac:dyDescent="0.25">
      <c r="A359" s="24">
        <v>44710</v>
      </c>
      <c r="B359" s="21">
        <v>1763</v>
      </c>
      <c r="C359" s="21"/>
      <c r="D359" s="21"/>
    </row>
    <row r="360" spans="1:4" ht="15.75" x14ac:dyDescent="0.25">
      <c r="A360" s="24">
        <v>44711</v>
      </c>
      <c r="B360" s="21">
        <v>2246</v>
      </c>
      <c r="C360" s="21"/>
      <c r="D360" s="21"/>
    </row>
    <row r="361" spans="1:4" ht="15.75" x14ac:dyDescent="0.25">
      <c r="A361" s="24">
        <v>44712</v>
      </c>
      <c r="B361" s="21">
        <v>4470</v>
      </c>
      <c r="C361" s="21"/>
      <c r="D361" s="21"/>
    </row>
    <row r="362" spans="1:4" ht="15.75" x14ac:dyDescent="0.25">
      <c r="A362" s="24">
        <v>44713</v>
      </c>
      <c r="B362" s="21">
        <v>4804</v>
      </c>
      <c r="C362" s="21"/>
      <c r="D362" s="21"/>
    </row>
    <row r="363" spans="1:4" ht="15.75" x14ac:dyDescent="0.25">
      <c r="A363" s="24">
        <v>44714</v>
      </c>
      <c r="B363" s="21">
        <v>3902</v>
      </c>
      <c r="C363" s="21"/>
      <c r="D363" s="21"/>
    </row>
    <row r="364" spans="1:4" ht="15.75" x14ac:dyDescent="0.25">
      <c r="A364" s="24">
        <v>44715</v>
      </c>
      <c r="B364" s="21">
        <v>3562</v>
      </c>
      <c r="C364" s="21"/>
      <c r="D364" s="21"/>
    </row>
    <row r="365" spans="1:4" ht="15.75" x14ac:dyDescent="0.25">
      <c r="A365" s="24">
        <v>44716</v>
      </c>
      <c r="B365" s="21">
        <v>1887</v>
      </c>
      <c r="C365" s="21"/>
      <c r="D365" s="21"/>
    </row>
    <row r="366" spans="1:4" ht="15.75" x14ac:dyDescent="0.25">
      <c r="A366" s="24">
        <v>44717</v>
      </c>
      <c r="B366" s="21">
        <v>2090</v>
      </c>
      <c r="C366" s="21"/>
      <c r="D366" s="21"/>
    </row>
    <row r="367" spans="1:4" ht="15.75" x14ac:dyDescent="0.25">
      <c r="A367" s="24">
        <v>44718</v>
      </c>
      <c r="B367" s="21">
        <v>4676</v>
      </c>
      <c r="C367" s="21"/>
      <c r="D367" s="21"/>
    </row>
    <row r="368" spans="1:4" ht="15.75" x14ac:dyDescent="0.25">
      <c r="A368" s="24">
        <v>44719</v>
      </c>
      <c r="B368" s="21">
        <v>4100</v>
      </c>
      <c r="C368" s="21"/>
      <c r="D368" s="21"/>
    </row>
    <row r="369" spans="1:4" ht="15.75" x14ac:dyDescent="0.25">
      <c r="A369" s="24">
        <v>44720</v>
      </c>
      <c r="B369" s="21">
        <v>3994</v>
      </c>
      <c r="C369" s="21"/>
      <c r="D369" s="21"/>
    </row>
    <row r="370" spans="1:4" ht="15.75" x14ac:dyDescent="0.25">
      <c r="A370" s="24">
        <v>44721</v>
      </c>
      <c r="B370" s="21">
        <v>4325</v>
      </c>
      <c r="C370" s="21"/>
      <c r="D370" s="21"/>
    </row>
    <row r="371" spans="1:4" ht="15.75" x14ac:dyDescent="0.25">
      <c r="A371" s="24">
        <v>44722</v>
      </c>
      <c r="B371" s="21">
        <v>3391</v>
      </c>
      <c r="C371" s="21"/>
      <c r="D371" s="21"/>
    </row>
    <row r="372" spans="1:4" ht="15.75" x14ac:dyDescent="0.25">
      <c r="A372" s="24">
        <v>44723</v>
      </c>
      <c r="B372" s="21">
        <v>1591</v>
      </c>
      <c r="C372" s="21"/>
      <c r="D372" s="21"/>
    </row>
    <row r="373" spans="1:4" ht="15.75" x14ac:dyDescent="0.25">
      <c r="A373" s="24">
        <v>44724</v>
      </c>
      <c r="B373" s="21">
        <v>1940</v>
      </c>
      <c r="C373" s="21"/>
      <c r="D373" s="21"/>
    </row>
    <row r="374" spans="1:4" ht="15.75" x14ac:dyDescent="0.25">
      <c r="A374" s="24">
        <v>44725</v>
      </c>
      <c r="B374" s="21">
        <v>4770</v>
      </c>
      <c r="C374" s="21"/>
      <c r="D374" s="21"/>
    </row>
    <row r="375" spans="1:4" ht="15.75" x14ac:dyDescent="0.25">
      <c r="A375" s="24">
        <v>44726</v>
      </c>
      <c r="B375" s="21">
        <v>4577</v>
      </c>
      <c r="C375" s="21"/>
      <c r="D375" s="21"/>
    </row>
    <row r="376" spans="1:4" ht="15.75" x14ac:dyDescent="0.25">
      <c r="A376" s="24">
        <v>44727</v>
      </c>
      <c r="B376" s="21">
        <v>4722</v>
      </c>
      <c r="C376" s="21"/>
      <c r="D376" s="21"/>
    </row>
    <row r="377" spans="1:4" ht="15.75" x14ac:dyDescent="0.25">
      <c r="A377" s="24">
        <v>44728</v>
      </c>
      <c r="B377" s="21">
        <v>3856</v>
      </c>
      <c r="C377" s="21"/>
      <c r="D377" s="21"/>
    </row>
    <row r="378" spans="1:4" ht="15.75" x14ac:dyDescent="0.25">
      <c r="A378" s="24">
        <v>44729</v>
      </c>
      <c r="B378" s="21">
        <v>3433</v>
      </c>
      <c r="C378" s="21"/>
      <c r="D378" s="21"/>
    </row>
    <row r="379" spans="1:4" ht="15.75" x14ac:dyDescent="0.25">
      <c r="A379" s="24">
        <v>44730</v>
      </c>
      <c r="B379" s="21">
        <v>1864</v>
      </c>
      <c r="C379" s="21"/>
      <c r="D379" s="21"/>
    </row>
    <row r="380" spans="1:4" ht="15.75" x14ac:dyDescent="0.25">
      <c r="A380" s="24">
        <v>44731</v>
      </c>
      <c r="B380" s="21">
        <v>1497</v>
      </c>
      <c r="C380" s="21"/>
      <c r="D380" s="21"/>
    </row>
    <row r="381" spans="1:4" ht="15.75" x14ac:dyDescent="0.25">
      <c r="A381" s="24">
        <v>44732</v>
      </c>
      <c r="B381" s="21">
        <v>3920</v>
      </c>
      <c r="C381" s="21"/>
      <c r="D381" s="21"/>
    </row>
    <row r="382" spans="1:4" ht="15.75" x14ac:dyDescent="0.25">
      <c r="A382" s="24">
        <v>44733</v>
      </c>
      <c r="B382" s="21">
        <v>4448</v>
      </c>
      <c r="C382" s="21"/>
      <c r="D382" s="21"/>
    </row>
    <row r="383" spans="1:4" ht="15.75" x14ac:dyDescent="0.25">
      <c r="A383" s="24">
        <v>44734</v>
      </c>
      <c r="B383" s="21">
        <v>4605</v>
      </c>
      <c r="C383" s="21"/>
      <c r="D383" s="21"/>
    </row>
    <row r="384" spans="1:4" ht="15.75" x14ac:dyDescent="0.25">
      <c r="A384" s="24">
        <v>44735</v>
      </c>
      <c r="B384" s="21">
        <v>4043</v>
      </c>
      <c r="C384" s="21"/>
      <c r="D384" s="21"/>
    </row>
    <row r="385" spans="1:4" ht="15.75" x14ac:dyDescent="0.25">
      <c r="A385" s="24">
        <v>44736</v>
      </c>
      <c r="B385" s="21">
        <v>3274</v>
      </c>
      <c r="C385" s="21"/>
      <c r="D385" s="21"/>
    </row>
    <row r="386" spans="1:4" ht="15.75" x14ac:dyDescent="0.25">
      <c r="A386" s="24">
        <v>44737</v>
      </c>
      <c r="B386" s="21">
        <v>2286</v>
      </c>
      <c r="C386" s="21"/>
      <c r="D386" s="21"/>
    </row>
    <row r="387" spans="1:4" ht="15.75" x14ac:dyDescent="0.25">
      <c r="A387" s="24">
        <v>44738</v>
      </c>
      <c r="B387" s="21">
        <v>2201</v>
      </c>
      <c r="C387" s="21"/>
      <c r="D387" s="21"/>
    </row>
    <row r="388" spans="1:4" ht="15.75" x14ac:dyDescent="0.25">
      <c r="A388" s="24">
        <v>44739</v>
      </c>
      <c r="B388" s="21">
        <v>5239</v>
      </c>
      <c r="C388" s="21"/>
      <c r="D388" s="21"/>
    </row>
    <row r="389" spans="1:4" ht="15.75" x14ac:dyDescent="0.25">
      <c r="A389" s="24">
        <v>44740</v>
      </c>
      <c r="B389" s="21">
        <v>4856</v>
      </c>
      <c r="C389" s="21"/>
      <c r="D389" s="21"/>
    </row>
    <row r="390" spans="1:4" ht="15.75" x14ac:dyDescent="0.25">
      <c r="A390" s="24">
        <v>44741</v>
      </c>
      <c r="B390" s="21">
        <v>4512</v>
      </c>
      <c r="C390" s="21"/>
      <c r="D390" s="21"/>
    </row>
    <row r="391" spans="1:4" ht="15.75" x14ac:dyDescent="0.25">
      <c r="A391" s="24">
        <v>44742</v>
      </c>
      <c r="B391" s="21">
        <v>4460</v>
      </c>
      <c r="C391" s="21"/>
      <c r="D391" s="21"/>
    </row>
    <row r="392" spans="1:4" ht="15.75" x14ac:dyDescent="0.25">
      <c r="A392" s="24">
        <v>44743</v>
      </c>
      <c r="B392" s="21">
        <v>3122</v>
      </c>
      <c r="C392" s="21"/>
      <c r="D392" s="21"/>
    </row>
    <row r="393" spans="1:4" ht="15.75" x14ac:dyDescent="0.25">
      <c r="A393" s="21"/>
      <c r="B393" s="21">
        <v>1317936</v>
      </c>
      <c r="C393" s="21" t="s">
        <v>72</v>
      </c>
      <c r="D393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DE92-D1FF-445E-986D-C6298B093E5C}">
  <dimension ref="A3:B8"/>
  <sheetViews>
    <sheetView workbookViewId="0">
      <selection activeCell="P52" sqref="P52"/>
    </sheetView>
  </sheetViews>
  <sheetFormatPr defaultRowHeight="15" x14ac:dyDescent="0.25"/>
  <cols>
    <col min="1" max="1" width="13.140625" bestFit="1" customWidth="1"/>
    <col min="2" max="2" width="21.7109375" bestFit="1" customWidth="1"/>
  </cols>
  <sheetData>
    <row r="3" spans="1:2" x14ac:dyDescent="0.25">
      <c r="A3" s="3" t="s">
        <v>2</v>
      </c>
      <c r="B3" t="s">
        <v>147</v>
      </c>
    </row>
    <row r="4" spans="1:2" x14ac:dyDescent="0.25">
      <c r="A4" s="4" t="s">
        <v>3</v>
      </c>
      <c r="B4">
        <v>830</v>
      </c>
    </row>
    <row r="5" spans="1:2" x14ac:dyDescent="0.25">
      <c r="A5" s="4" t="s">
        <v>4</v>
      </c>
      <c r="B5">
        <v>108656</v>
      </c>
    </row>
    <row r="6" spans="1:2" x14ac:dyDescent="0.25">
      <c r="A6" s="4" t="s">
        <v>5</v>
      </c>
      <c r="B6">
        <v>15</v>
      </c>
    </row>
    <row r="7" spans="1:2" x14ac:dyDescent="0.25">
      <c r="A7" s="4" t="s">
        <v>6</v>
      </c>
    </row>
    <row r="8" spans="1:2" x14ac:dyDescent="0.25">
      <c r="A8" s="4" t="s">
        <v>7</v>
      </c>
      <c r="B8">
        <v>109501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25D3-B757-4FB2-82EC-EB15D0F8D0F8}">
  <dimension ref="A3:B8"/>
  <sheetViews>
    <sheetView workbookViewId="0">
      <selection activeCell="S46" sqref="S46"/>
    </sheetView>
  </sheetViews>
  <sheetFormatPr defaultRowHeight="15" x14ac:dyDescent="0.25"/>
  <cols>
    <col min="1" max="1" width="13.140625" bestFit="1" customWidth="1"/>
    <col min="2" max="2" width="13.42578125" bestFit="1" customWidth="1"/>
  </cols>
  <sheetData>
    <row r="3" spans="1:2" x14ac:dyDescent="0.25">
      <c r="A3" s="3" t="s">
        <v>2</v>
      </c>
      <c r="B3" t="s">
        <v>148</v>
      </c>
    </row>
    <row r="4" spans="1:2" x14ac:dyDescent="0.25">
      <c r="A4" s="4" t="s">
        <v>149</v>
      </c>
      <c r="B4" s="11">
        <v>0.8925619834710744</v>
      </c>
    </row>
    <row r="5" spans="1:2" x14ac:dyDescent="0.25">
      <c r="A5" s="4" t="s">
        <v>150</v>
      </c>
      <c r="B5" s="11">
        <v>3.0991735537190084E-2</v>
      </c>
    </row>
    <row r="6" spans="1:2" x14ac:dyDescent="0.25">
      <c r="A6" s="4" t="s">
        <v>151</v>
      </c>
      <c r="B6" s="11">
        <v>7.6446280991735532E-2</v>
      </c>
    </row>
    <row r="7" spans="1:2" x14ac:dyDescent="0.25">
      <c r="A7" s="4" t="s">
        <v>6</v>
      </c>
      <c r="B7" s="11">
        <v>0</v>
      </c>
    </row>
    <row r="8" spans="1:2" x14ac:dyDescent="0.25">
      <c r="A8" s="4" t="s">
        <v>7</v>
      </c>
      <c r="B8" s="16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21eb42-3517-4a59-818a-28594dbc85ad" xsi:nil="true"/>
    <lcf76f155ced4ddcb4097134ff3c332f xmlns="ffa8e800-6bf5-49a3-9e9a-3356368d3c25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M 0 G A A B Q S w M E F A A C A A g A b F l M V U j 6 C m 2 j A A A A 9 g A A A B I A H A B D b 2 5 m a W c v U G F j a 2 F n Z S 5 4 b W w g o h g A K K A U A A A A A A A A A A A A A A A A A A A A A A A A A A A A h Y + x D o I w F E V / h X S n L W V R 8 i i D q y Q m R O P a Q M V G e B h a L P / m 4 C f 5 C 2 I U d X O 8 5 5 7 h 3 v v 1 B t n Y N s F F 9 9 Z 0 m J K I c h J o L L v K Y J 2 S w R 3 C B c k k b F R 5 U r U O J h l t M t o q J U f n z g l j 3 n v q Y 9 r 1 N R O c R 2 y f r 4 v y q F t F P r L 5 L 4 c G r V N Y a i J h 9 x o j B Y 3 4 k s Z c U A 5 s h p A b / A p i 2 v t s f y C s h s Y N v Z Y a w 2 0 B b I 7 A 3 h / k A 1 B L A w Q U A A I A C A B s W U x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F l M V d 9 R o b z I A w A A R g w A A B M A H A B G b 3 J t d W x h c y 9 T Z W N 0 a W 9 u M S 5 t I K I Y A C i g F A A A A A A A A A A A A A A A A A A A A A A A A A A A A L V W 3 2 8 i N x B + j 5 T / w X J e i L R B B 6 q q 9 u 6 4 E w V y R b 2 7 0 J D o H g C d z O 4 E r O z a W 9 u b g C L + 9 4 5 t Y N l f r a 5 K 8 0 L W M / N 9 3 4 z H Y 2 s I D Z e C T P 1 v 5 9 3 5 2 f m Z X j M F E b m g n x Q T R p O J V I b F p P u m 2 7 n q d i n p k R j M + R n B v 6 n M V A i 4 c i 3 j C F T 7 m s e g W 3 T w d n 6 v Q e n 5 W q 4 y m A 9 B P x q Z z u v x L g O P d U E x 2 o C l / p 1 H E Q j i 0 D q W 8 I 4 t Y 2 h P I U a d t / J Z t z x x Q I C F a z L r G 6 P 4 M j O g F x 9 n P n j x k b z / Q I z K I M c f i y f 5 C G S Q a S M T c p 0 J n 3 R O 0 I + i g Y y z R L Q a x Q S E 3 m E a + k G q x K 3 R v Y i L 8 n p r N p D C g D C L y 1 z C L Q i W I K i n O U 3 O W / b r r W a x A X m h X 9 H T K v F V a L v P 3 S l J I p + Q 5 M a s Q d V Q + T r m V B V R l u M U u 5 r 0 C d t o k z I R Y b g D 3 4 O c s H m 7 + / 9 Y 3 A a F d c X 1 I N 7 F i r G C y 5 W + o F O W p E j u P i 9 P 6 j 1 Y M 7 G y 2 r Y p 5 J K O 8 R 7 W G i 1 s Q y b B S 7 k a B g O I g Y 3 Z 2 U r 5 f h 4 P 0 T A W 5 u e f 2 h b P W V z D O 4 O L Y G L r l q e G m U x X c D 4 z b e 7 T i B m I D j b 7 Y X j i 0 X w u X y W 2 e S W 2 v w I R b o e Q m o r p j p u 4 K t o V p K L g Z l x Z G 6 C E l V S 8 h n R v 2 k 6 z 1 Q q 0 b c 9 q b T K V S g 3 l C u B E C B V P a 0 P 6 a R r z E A t X K 7 F g r a / F J 5 A r x d L 1 t m L B U x R x s f K b + c / W e u g v z I R r 9 L G u u p x U w V g f P 9 K m / 8 R 4 f I g v 9 Y s 1 P z M V 1 Q c m M s P x W W b d q / 4 C Z i 2 j p p y 8 t V 7 T T Q p i i D t Z B t 5 X 2 u 7 R E F g U c 1 F 1 s W I n o H j O f D D h W X L W O u Q R j p 9 p t k y 4 1 n U N 4 E 7 N / e 3 n h i Z v t i C m b a s l 1 L k 4 1 N E T z m N d Z 7 a z m o V m L B 5 k F d 0 m Y g 9 t s X i 7 y / M z L m o n z e k 9 O m E K p w b e J R 2 c P 8 V J R X C d k d l Y H 3 3 + z E B t e / b a C s h v X D C 1 H e P l Y / g D B 9 U r B g e O q k e 9 m 2 2 m E s w t / J V x V O D g F s W r P Z + g B T 1 1 V / t o E 0 L c / i b V 4 1 L K x 1 a e T k B E F s d B 6 Z J V 7 N m O L f Z 9 u g Y w F t I j v c z G B p L e 0 U 6 D P 7 i I e t S 7 L X Y z 7 B S 2 O M J M l E y w X f H 6 x d 7 D p 0 Q + v P e W / X q r w h i Q 2 d 6 l H 8 f T k M V M a V + C w n 5 V C I o F + t e y v M q L 5 0 f C 5 t 9 t h c g E a 0 7 e / H r V / e U K D V 2 y i f W m c 1 p m f L o 4 a d h 4 Z k 1 7 P 8 Z B A 3 v F 9 W g d V d t S 2 Z 0 6 v G s K 7 f 9 a m b h t m B 0 f P K 6 T s c X t F M M k 6 Q u l s A H c G 6 a u s X 2 z m L k 7 m b 6 l D T 1 N d 5 Q s a j u / e W 9 P m v y S 9 D 7 k H v / 9 Y L z i 4 f h f D 4 g F P + x q A 1 G + 7 V 7 8 u 7 8 B U E s B A i 0 A F A A C A A g A b F l M V U j 6 C m 2 j A A A A 9 g A A A B I A A A A A A A A A A A A A A A A A A A A A A E N v b m Z p Z y 9 Q Y W N r Y W d l L n h t b F B L A Q I t A B Q A A g A I A G x Z T F U P y u m r p A A A A O k A A A A T A A A A A A A A A A A A A A A A A O 8 A A A B b Q 2 9 u d G V u d F 9 U e X B l c 1 0 u e G 1 s U E s B A i 0 A F A A C A A g A b F l M V d 9 R o b z I A w A A R g w A A B M A A A A A A A A A A A A A A A A A 4 A E A A E Z v c m 1 1 b G F z L 1 N l Y 3 R p b 2 4 x L m 1 Q S w U G A A A A A A M A A w D C A A A A 9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j c A A A A A A A B I N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Z l B w Z V J L c l d p U 1 p z c 1 p h d l h w M m F K S 1 Z S e V l X N X p a b T l 5 Y l N C R 2 F X e G x J R 1 p 5 Y j I w Z 1 I z S m h i b l J 6 S U Z C d m N u U m h i Q 0 F 5 T U R J e E x U S X l B Q U F B Q U F B Q U F B Q U F B U D c 4 V z F G R X l 2 d E J s d 1 l C R m 1 C K 2 p Y Q U 9 T R 1 Z z Y 0 d W e U l G R j F a W E p w W l h N Q U F W O C t s N U V x d G F K S m 1 5 e G x x O W V u W m 9 r Q U F B Q U E i I C 8 + P C 9 T d G F i b G V F b n R y a W V z P j w v S X R l b T 4 8 S X R l b T 4 8 S X R l b U x v Y 2 F 0 a W 9 u P j x J d G V t V H l w Z T 5 G b 3 J t d W x h P C 9 J d G V t V H l w Z T 4 8 S X R l b V B h d G g + U 2 V j d G l v b j E v R 3 J h b n R z J T I w U G 9 y d G F s J T I w M j A y M S 0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d y Y W 5 0 c 1 9 Q b 3 J 0 Y W x f M j A y M V 8 y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y V D E 4 O j E x O j I z L j A w M D g x N j h a I i A v P j x F b n R y e S B U e X B l P S J G a W x s Q 2 9 s d W 1 u V H l w Z X M i I F Z h b H V l P S J z Q m d N Q U J n Y 0 d C Z 1 l H Q m d Z R 0 F B W U d C Z 1 l H Q m d B R 0 F 3 W U F C Z 1 l B Q U F B Q U J n W U d C Z 1 l H Q m c 9 P S I g L z 4 8 R W 5 0 c n k g V H l w Z T 0 i R m l s b E N v b H V t b k 5 h b W V z I i B W Y W x 1 Z T 0 i c 1 s m c X V v d D t T b 3 V y Y 2 U u T m F t Z S Z x d W 9 0 O y w m c X V v d D t Q b 3 J 0 Y W x J R C Z x d W 9 0 O y w m c X V v d D t H c m F u d E l E J n F 1 b 3 Q 7 L C Z x d W 9 0 O 1 N 0 Y X R 1 c y Z x d W 9 0 O y w m c X V v d D t M Y X N 0 V X B k Y X R l Z C Z x d W 9 0 O y w m c X V v d D t D a G F u Z 2 V O b 3 R l c y Z x d W 9 0 O y w m c X V v d D t B Z 2 V u Y 3 l E Z X B 0 J n F 1 b 3 Q 7 L C Z x d W 9 0 O 1 R p d G x l J n F 1 b 3 Q 7 L C Z x d W 9 0 O 1 R 5 c G U m c X V v d D s s J n F 1 b 3 Q 7 T E 9 J J n F 1 b 3 Q 7 L C Z x d W 9 0 O 0 N h d G V n b 3 J p Z X M m c X V v d D s s J n F 1 b 3 Q 7 Q 2 F 0 Z W d v c n l T d W d n Z X N 0 a W 9 u J n F 1 b 3 Q 7 L C Z x d W 9 0 O 1 B 1 c n B v c 2 U m c X V v d D s s J n F 1 b 3 Q 7 R G V z Y 3 J p c H R p b 2 4 m c X V v d D s s J n F 1 b 3 Q 7 Q X B w b G l j Y W 5 0 V H l w Z S Z x d W 9 0 O y w m c X V v d D t B c H B s a W N h b n R U e X B l T m 9 0 Z X M m c X V v d D s s J n F 1 b 3 Q 7 R 2 V v Z 3 J h c G h 5 J n F 1 b 3 Q 7 L C Z x d W 9 0 O 0 Z 1 b m R p b m d T b 3 V y Y 2 U m c X V v d D s s J n F 1 b 3 Q 7 R n V u Z G l u Z 1 N v d X J j Z U 5 v d G V z J n F 1 b 3 Q 7 L C Z x d W 9 0 O 0 1 h d G N o a W 5 n R n V u Z H M m c X V v d D s s J n F 1 b 3 Q 7 T W F 0 Y 2 h p b m d G d W 5 k c 0 5 v d G V z J n F 1 b 3 Q 7 L C Z x d W 9 0 O 0 V z d E F 2 Y W l s R n V u Z H M m c X V v d D s s J n F 1 b 3 Q 7 R X N 0 Q X d h c m R z J n F 1 b 3 Q 7 L C Z x d W 9 0 O 0 V z d E F t b 3 V u d H M m c X V v d D s s J n F 1 b 3 Q 7 R n V u Z G l u Z 0 1 l d G h v Z C Z x d W 9 0 O y w m c X V v d D t G d W 5 k a W 5 n T W V 0 a G 9 k T m 9 0 Z X M m c X V v d D s s J n F 1 b 3 Q 7 T 3 B l b k R h d G U m c X V v d D s s J n F 1 b 3 Q 7 Q X B w b G l j Y X R p b 2 5 E Z W F k b G l u Z S Z x d W 9 0 O y w m c X V v d D t B d 2 F y Z F B l c m l v Z C Z x d W 9 0 O y w m c X V v d D t F e H B B d 2 F y Z E R h d G U m c X V v d D s s J n F 1 b 3 Q 7 R W x l Y 1 N 1 Y m 1 p c 3 N p b 2 4 m c X V v d D s s J n F 1 b 3 Q 7 R 3 J h b n R V U k w m c X V v d D s s J n F 1 b 3 Q 7 Q W d l b m N 5 V V J M J n F 1 b 3 Q 7 L C Z x d W 9 0 O 0 F n Z W 5 j e V N 1 Y n N j c m l i Z V V S T C Z x d W 9 0 O y w m c X V v d D t H c m F u d E V 2 Z W 5 0 c 1 V S T C Z x d W 9 0 O y w m c X V v d D t D b 2 5 0 Y W N 0 S W 5 m b y Z x d W 9 0 O y w m c X V v d D t B d 2 F y Z F N 0 Y X R z J n F 1 b 3 Q 7 X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3 J h b n R z I F B v c n R h b C A y M D I x L T I y L 0 F 1 d G 9 S Z W 1 v d m V k Q 2 9 s d W 1 u c z E u e 1 N v d X J j Z S 5 O Y W 1 l L D B 9 J n F 1 b 3 Q 7 L C Z x d W 9 0 O 1 N l Y 3 R p b 2 4 x L 0 d y Y W 5 0 c y B Q b 3 J 0 Y W w g M j A y M S 0 y M i 9 B d X R v U m V t b 3 Z l Z E N v b H V t b n M x L n t Q b 3 J 0 Y W x J R C w x f S Z x d W 9 0 O y w m c X V v d D t T Z W N 0 a W 9 u M S 9 H c m F u d H M g U G 9 y d G F s I D I w M j E t M j I v Q X V 0 b 1 J l b W 9 2 Z W R D b 2 x 1 b W 5 z M S 5 7 R 3 J h b n R J R C w y f S Z x d W 9 0 O y w m c X V v d D t T Z W N 0 a W 9 u M S 9 H c m F u d H M g U G 9 y d G F s I D I w M j E t M j I v Q X V 0 b 1 J l b W 9 2 Z W R D b 2 x 1 b W 5 z M S 5 7 U 3 R h d H V z L D N 9 J n F 1 b 3 Q 7 L C Z x d W 9 0 O 1 N l Y 3 R p b 2 4 x L 0 d y Y W 5 0 c y B Q b 3 J 0 Y W w g M j A y M S 0 y M i 9 B d X R v U m V t b 3 Z l Z E N v b H V t b n M x L n t M Y X N 0 V X B k Y X R l Z C w 0 f S Z x d W 9 0 O y w m c X V v d D t T Z W N 0 a W 9 u M S 9 H c m F u d H M g U G 9 y d G F s I D I w M j E t M j I v Q X V 0 b 1 J l b W 9 2 Z W R D b 2 x 1 b W 5 z M S 5 7 Q 2 h h b m d l T m 9 0 Z X M s N X 0 m c X V v d D s s J n F 1 b 3 Q 7 U 2 V j d G l v b j E v R 3 J h b n R z I F B v c n R h b C A y M D I x L T I y L 0 F 1 d G 9 S Z W 1 v d m V k Q 2 9 s d W 1 u c z E u e 0 F n Z W 5 j e U R l c H Q s N n 0 m c X V v d D s s J n F 1 b 3 Q 7 U 2 V j d G l v b j E v R 3 J h b n R z I F B v c n R h b C A y M D I x L T I y L 0 F 1 d G 9 S Z W 1 v d m V k Q 2 9 s d W 1 u c z E u e 1 R p d G x l L D d 9 J n F 1 b 3 Q 7 L C Z x d W 9 0 O 1 N l Y 3 R p b 2 4 x L 0 d y Y W 5 0 c y B Q b 3 J 0 Y W w g M j A y M S 0 y M i 9 B d X R v U m V t b 3 Z l Z E N v b H V t b n M x L n t U e X B l L D h 9 J n F 1 b 3 Q 7 L C Z x d W 9 0 O 1 N l Y 3 R p b 2 4 x L 0 d y Y W 5 0 c y B Q b 3 J 0 Y W w g M j A y M S 0 y M i 9 B d X R v U m V t b 3 Z l Z E N v b H V t b n M x L n t M T 0 k s O X 0 m c X V v d D s s J n F 1 b 3 Q 7 U 2 V j d G l v b j E v R 3 J h b n R z I F B v c n R h b C A y M D I x L T I y L 0 F 1 d G 9 S Z W 1 v d m V k Q 2 9 s d W 1 u c z E u e 0 N h d G V n b 3 J p Z X M s M T B 9 J n F 1 b 3 Q 7 L C Z x d W 9 0 O 1 N l Y 3 R p b 2 4 x L 0 d y Y W 5 0 c y B Q b 3 J 0 Y W w g M j A y M S 0 y M i 9 B d X R v U m V t b 3 Z l Z E N v b H V t b n M x L n t D Y X R l Z 2 9 y e V N 1 Z 2 d l c 3 R p b 2 4 s M T F 9 J n F 1 b 3 Q 7 L C Z x d W 9 0 O 1 N l Y 3 R p b 2 4 x L 0 d y Y W 5 0 c y B Q b 3 J 0 Y W w g M j A y M S 0 y M i 9 B d X R v U m V t b 3 Z l Z E N v b H V t b n M x L n t Q d X J w b 3 N l L D E y f S Z x d W 9 0 O y w m c X V v d D t T Z W N 0 a W 9 u M S 9 H c m F u d H M g U G 9 y d G F s I D I w M j E t M j I v Q X V 0 b 1 J l b W 9 2 Z W R D b 2 x 1 b W 5 z M S 5 7 R G V z Y 3 J p c H R p b 2 4 s M T N 9 J n F 1 b 3 Q 7 L C Z x d W 9 0 O 1 N l Y 3 R p b 2 4 x L 0 d y Y W 5 0 c y B Q b 3 J 0 Y W w g M j A y M S 0 y M i 9 B d X R v U m V t b 3 Z l Z E N v b H V t b n M x L n t B c H B s a W N h b n R U e X B l L D E 0 f S Z x d W 9 0 O y w m c X V v d D t T Z W N 0 a W 9 u M S 9 H c m F u d H M g U G 9 y d G F s I D I w M j E t M j I v Q X V 0 b 1 J l b W 9 2 Z W R D b 2 x 1 b W 5 z M S 5 7 Q X B w b G l j Y W 5 0 V H l w Z U 5 v d G V z L D E 1 f S Z x d W 9 0 O y w m c X V v d D t T Z W N 0 a W 9 u M S 9 H c m F u d H M g U G 9 y d G F s I D I w M j E t M j I v Q X V 0 b 1 J l b W 9 2 Z W R D b 2 x 1 b W 5 z M S 5 7 R 2 V v Z 3 J h c G h 5 L D E 2 f S Z x d W 9 0 O y w m c X V v d D t T Z W N 0 a W 9 u M S 9 H c m F u d H M g U G 9 y d G F s I D I w M j E t M j I v Q X V 0 b 1 J l b W 9 2 Z W R D b 2 x 1 b W 5 z M S 5 7 R n V u Z G l u Z 1 N v d X J j Z S w x N 3 0 m c X V v d D s s J n F 1 b 3 Q 7 U 2 V j d G l v b j E v R 3 J h b n R z I F B v c n R h b C A y M D I x L T I y L 0 F 1 d G 9 S Z W 1 v d m V k Q 2 9 s d W 1 u c z E u e 0 Z 1 b m R p b m d T b 3 V y Y 2 V O b 3 R l c y w x O H 0 m c X V v d D s s J n F 1 b 3 Q 7 U 2 V j d G l v b j E v R 3 J h b n R z I F B v c n R h b C A y M D I x L T I y L 0 F 1 d G 9 S Z W 1 v d m V k Q 2 9 s d W 1 u c z E u e 0 1 h d G N o a W 5 n R n V u Z H M s M T l 9 J n F 1 b 3 Q 7 L C Z x d W 9 0 O 1 N l Y 3 R p b 2 4 x L 0 d y Y W 5 0 c y B Q b 3 J 0 Y W w g M j A y M S 0 y M i 9 B d X R v U m V t b 3 Z l Z E N v b H V t b n M x L n t N Y X R j a G l u Z 0 Z 1 b m R z T m 9 0 Z X M s M j B 9 J n F 1 b 3 Q 7 L C Z x d W 9 0 O 1 N l Y 3 R p b 2 4 x L 0 d y Y W 5 0 c y B Q b 3 J 0 Y W w g M j A y M S 0 y M i 9 B d X R v U m V t b 3 Z l Z E N v b H V t b n M x L n t F c 3 R B d m F p b E Z 1 b m R z L D I x f S Z x d W 9 0 O y w m c X V v d D t T Z W N 0 a W 9 u M S 9 H c m F u d H M g U G 9 y d G F s I D I w M j E t M j I v Q X V 0 b 1 J l b W 9 2 Z W R D b 2 x 1 b W 5 z M S 5 7 R X N 0 Q X d h c m R z L D I y f S Z x d W 9 0 O y w m c X V v d D t T Z W N 0 a W 9 u M S 9 H c m F u d H M g U G 9 y d G F s I D I w M j E t M j I v Q X V 0 b 1 J l b W 9 2 Z W R D b 2 x 1 b W 5 z M S 5 7 R X N 0 Q W 1 v d W 5 0 c y w y M 3 0 m c X V v d D s s J n F 1 b 3 Q 7 U 2 V j d G l v b j E v R 3 J h b n R z I F B v c n R h b C A y M D I x L T I y L 0 F 1 d G 9 S Z W 1 v d m V k Q 2 9 s d W 1 u c z E u e 0 Z 1 b m R p b m d N Z X R o b 2 Q s M j R 9 J n F 1 b 3 Q 7 L C Z x d W 9 0 O 1 N l Y 3 R p b 2 4 x L 0 d y Y W 5 0 c y B Q b 3 J 0 Y W w g M j A y M S 0 y M i 9 B d X R v U m V t b 3 Z l Z E N v b H V t b n M x L n t G d W 5 k a W 5 n T W V 0 a G 9 k T m 9 0 Z X M s M j V 9 J n F 1 b 3 Q 7 L C Z x d W 9 0 O 1 N l Y 3 R p b 2 4 x L 0 d y Y W 5 0 c y B Q b 3 J 0 Y W w g M j A y M S 0 y M i 9 B d X R v U m V t b 3 Z l Z E N v b H V t b n M x L n t P c G V u R G F 0 Z S w y N n 0 m c X V v d D s s J n F 1 b 3 Q 7 U 2 V j d G l v b j E v R 3 J h b n R z I F B v c n R h b C A y M D I x L T I y L 0 F 1 d G 9 S Z W 1 v d m V k Q 2 9 s d W 1 u c z E u e 0 F w c G x p Y 2 F 0 a W 9 u R G V h Z G x p b m U s M j d 9 J n F 1 b 3 Q 7 L C Z x d W 9 0 O 1 N l Y 3 R p b 2 4 x L 0 d y Y W 5 0 c y B Q b 3 J 0 Y W w g M j A y M S 0 y M i 9 B d X R v U m V t b 3 Z l Z E N v b H V t b n M x L n t B d 2 F y Z F B l c m l v Z C w y O H 0 m c X V v d D s s J n F 1 b 3 Q 7 U 2 V j d G l v b j E v R 3 J h b n R z I F B v c n R h b C A y M D I x L T I y L 0 F 1 d G 9 S Z W 1 v d m V k Q 2 9 s d W 1 u c z E u e 0 V 4 c E F 3 Y X J k R G F 0 Z S w y O X 0 m c X V v d D s s J n F 1 b 3 Q 7 U 2 V j d G l v b j E v R 3 J h b n R z I F B v c n R h b C A y M D I x L T I y L 0 F 1 d G 9 S Z W 1 v d m V k Q 2 9 s d W 1 u c z E u e 0 V s Z W N T d W J t a X N z a W 9 u L D M w f S Z x d W 9 0 O y w m c X V v d D t T Z W N 0 a W 9 u M S 9 H c m F u d H M g U G 9 y d G F s I D I w M j E t M j I v Q X V 0 b 1 J l b W 9 2 Z W R D b 2 x 1 b W 5 z M S 5 7 R 3 J h b n R V U k w s M z F 9 J n F 1 b 3 Q 7 L C Z x d W 9 0 O 1 N l Y 3 R p b 2 4 x L 0 d y Y W 5 0 c y B Q b 3 J 0 Y W w g M j A y M S 0 y M i 9 B d X R v U m V t b 3 Z l Z E N v b H V t b n M x L n t B Z 2 V u Y 3 l V U k w s M z J 9 J n F 1 b 3 Q 7 L C Z x d W 9 0 O 1 N l Y 3 R p b 2 4 x L 0 d y Y W 5 0 c y B Q b 3 J 0 Y W w g M j A y M S 0 y M i 9 B d X R v U m V t b 3 Z l Z E N v b H V t b n M x L n t B Z 2 V u Y 3 l T d W J z Y 3 J p Y m V V U k w s M z N 9 J n F 1 b 3 Q 7 L C Z x d W 9 0 O 1 N l Y 3 R p b 2 4 x L 0 d y Y W 5 0 c y B Q b 3 J 0 Y W w g M j A y M S 0 y M i 9 B d X R v U m V t b 3 Z l Z E N v b H V t b n M x L n t H c m F u d E V 2 Z W 5 0 c 1 V S T C w z N H 0 m c X V v d D s s J n F 1 b 3 Q 7 U 2 V j d G l v b j E v R 3 J h b n R z I F B v c n R h b C A y M D I x L T I y L 0 F 1 d G 9 S Z W 1 v d m V k Q 2 9 s d W 1 u c z E u e 0 N v b n R h Y 3 R J b m Z v L D M 1 f S Z x d W 9 0 O y w m c X V v d D t T Z W N 0 a W 9 u M S 9 H c m F u d H M g U G 9 y d G F s I D I w M j E t M j I v Q X V 0 b 1 J l b W 9 2 Z W R D b 2 x 1 b W 5 z M S 5 7 Q X d h c m R T d G F 0 c y w z N n 0 m c X V v d D t d L C Z x d W 9 0 O 0 N v b H V t b k N v d W 5 0 J n F 1 b 3 Q 7 O j M 3 L C Z x d W 9 0 O 0 t l e U N v b H V t b k 5 h b W V z J n F 1 b 3 Q 7 O l t d L C Z x d W 9 0 O 0 N v b H V t b k l k Z W 5 0 a X R p Z X M m c X V v d D s 6 W y Z x d W 9 0 O 1 N l Y 3 R p b 2 4 x L 0 d y Y W 5 0 c y B Q b 3 J 0 Y W w g M j A y M S 0 y M i 9 B d X R v U m V t b 3 Z l Z E N v b H V t b n M x L n t T b 3 V y Y 2 U u T m F t Z S w w f S Z x d W 9 0 O y w m c X V v d D t T Z W N 0 a W 9 u M S 9 H c m F u d H M g U G 9 y d G F s I D I w M j E t M j I v Q X V 0 b 1 J l b W 9 2 Z W R D b 2 x 1 b W 5 z M S 5 7 U G 9 y d G F s S U Q s M X 0 m c X V v d D s s J n F 1 b 3 Q 7 U 2 V j d G l v b j E v R 3 J h b n R z I F B v c n R h b C A y M D I x L T I y L 0 F 1 d G 9 S Z W 1 v d m V k Q 2 9 s d W 1 u c z E u e 0 d y Y W 5 0 S U Q s M n 0 m c X V v d D s s J n F 1 b 3 Q 7 U 2 V j d G l v b j E v R 3 J h b n R z I F B v c n R h b C A y M D I x L T I y L 0 F 1 d G 9 S Z W 1 v d m V k Q 2 9 s d W 1 u c z E u e 1 N 0 Y X R 1 c y w z f S Z x d W 9 0 O y w m c X V v d D t T Z W N 0 a W 9 u M S 9 H c m F u d H M g U G 9 y d G F s I D I w M j E t M j I v Q X V 0 b 1 J l b W 9 2 Z W R D b 2 x 1 b W 5 z M S 5 7 T G F z d F V w Z G F 0 Z W Q s N H 0 m c X V v d D s s J n F 1 b 3 Q 7 U 2 V j d G l v b j E v R 3 J h b n R z I F B v c n R h b C A y M D I x L T I y L 0 F 1 d G 9 S Z W 1 v d m V k Q 2 9 s d W 1 u c z E u e 0 N o Y W 5 n Z U 5 v d G V z L D V 9 J n F 1 b 3 Q 7 L C Z x d W 9 0 O 1 N l Y 3 R p b 2 4 x L 0 d y Y W 5 0 c y B Q b 3 J 0 Y W w g M j A y M S 0 y M i 9 B d X R v U m V t b 3 Z l Z E N v b H V t b n M x L n t B Z 2 V u Y 3 l E Z X B 0 L D Z 9 J n F 1 b 3 Q 7 L C Z x d W 9 0 O 1 N l Y 3 R p b 2 4 x L 0 d y Y W 5 0 c y B Q b 3 J 0 Y W w g M j A y M S 0 y M i 9 B d X R v U m V t b 3 Z l Z E N v b H V t b n M x L n t U a X R s Z S w 3 f S Z x d W 9 0 O y w m c X V v d D t T Z W N 0 a W 9 u M S 9 H c m F u d H M g U G 9 y d G F s I D I w M j E t M j I v Q X V 0 b 1 J l b W 9 2 Z W R D b 2 x 1 b W 5 z M S 5 7 V H l w Z S w 4 f S Z x d W 9 0 O y w m c X V v d D t T Z W N 0 a W 9 u M S 9 H c m F u d H M g U G 9 y d G F s I D I w M j E t M j I v Q X V 0 b 1 J l b W 9 2 Z W R D b 2 x 1 b W 5 z M S 5 7 T E 9 J L D l 9 J n F 1 b 3 Q 7 L C Z x d W 9 0 O 1 N l Y 3 R p b 2 4 x L 0 d y Y W 5 0 c y B Q b 3 J 0 Y W w g M j A y M S 0 y M i 9 B d X R v U m V t b 3 Z l Z E N v b H V t b n M x L n t D Y X R l Z 2 9 y a W V z L D E w f S Z x d W 9 0 O y w m c X V v d D t T Z W N 0 a W 9 u M S 9 H c m F u d H M g U G 9 y d G F s I D I w M j E t M j I v Q X V 0 b 1 J l b W 9 2 Z W R D b 2 x 1 b W 5 z M S 5 7 Q 2 F 0 Z W d v c n l T d W d n Z X N 0 a W 9 u L D E x f S Z x d W 9 0 O y w m c X V v d D t T Z W N 0 a W 9 u M S 9 H c m F u d H M g U G 9 y d G F s I D I w M j E t M j I v Q X V 0 b 1 J l b W 9 2 Z W R D b 2 x 1 b W 5 z M S 5 7 U H V y c G 9 z Z S w x M n 0 m c X V v d D s s J n F 1 b 3 Q 7 U 2 V j d G l v b j E v R 3 J h b n R z I F B v c n R h b C A y M D I x L T I y L 0 F 1 d G 9 S Z W 1 v d m V k Q 2 9 s d W 1 u c z E u e 0 R l c 2 N y a X B 0 a W 9 u L D E z f S Z x d W 9 0 O y w m c X V v d D t T Z W N 0 a W 9 u M S 9 H c m F u d H M g U G 9 y d G F s I D I w M j E t M j I v Q X V 0 b 1 J l b W 9 2 Z W R D b 2 x 1 b W 5 z M S 5 7 Q X B w b G l j Y W 5 0 V H l w Z S w x N H 0 m c X V v d D s s J n F 1 b 3 Q 7 U 2 V j d G l v b j E v R 3 J h b n R z I F B v c n R h b C A y M D I x L T I y L 0 F 1 d G 9 S Z W 1 v d m V k Q 2 9 s d W 1 u c z E u e 0 F w c G x p Y 2 F u d F R 5 c G V O b 3 R l c y w x N X 0 m c X V v d D s s J n F 1 b 3 Q 7 U 2 V j d G l v b j E v R 3 J h b n R z I F B v c n R h b C A y M D I x L T I y L 0 F 1 d G 9 S Z W 1 v d m V k Q 2 9 s d W 1 u c z E u e 0 d l b 2 d y Y X B o e S w x N n 0 m c X V v d D s s J n F 1 b 3 Q 7 U 2 V j d G l v b j E v R 3 J h b n R z I F B v c n R h b C A y M D I x L T I y L 0 F 1 d G 9 S Z W 1 v d m V k Q 2 9 s d W 1 u c z E u e 0 Z 1 b m R p b m d T b 3 V y Y 2 U s M T d 9 J n F 1 b 3 Q 7 L C Z x d W 9 0 O 1 N l Y 3 R p b 2 4 x L 0 d y Y W 5 0 c y B Q b 3 J 0 Y W w g M j A y M S 0 y M i 9 B d X R v U m V t b 3 Z l Z E N v b H V t b n M x L n t G d W 5 k a W 5 n U 2 9 1 c m N l T m 9 0 Z X M s M T h 9 J n F 1 b 3 Q 7 L C Z x d W 9 0 O 1 N l Y 3 R p b 2 4 x L 0 d y Y W 5 0 c y B Q b 3 J 0 Y W w g M j A y M S 0 y M i 9 B d X R v U m V t b 3 Z l Z E N v b H V t b n M x L n t N Y X R j a G l u Z 0 Z 1 b m R z L D E 5 f S Z x d W 9 0 O y w m c X V v d D t T Z W N 0 a W 9 u M S 9 H c m F u d H M g U G 9 y d G F s I D I w M j E t M j I v Q X V 0 b 1 J l b W 9 2 Z W R D b 2 x 1 b W 5 z M S 5 7 T W F 0 Y 2 h p b m d G d W 5 k c 0 5 v d G V z L D I w f S Z x d W 9 0 O y w m c X V v d D t T Z W N 0 a W 9 u M S 9 H c m F u d H M g U G 9 y d G F s I D I w M j E t M j I v Q X V 0 b 1 J l b W 9 2 Z W R D b 2 x 1 b W 5 z M S 5 7 R X N 0 Q X Z h a W x G d W 5 k c y w y M X 0 m c X V v d D s s J n F 1 b 3 Q 7 U 2 V j d G l v b j E v R 3 J h b n R z I F B v c n R h b C A y M D I x L T I y L 0 F 1 d G 9 S Z W 1 v d m V k Q 2 9 s d W 1 u c z E u e 0 V z d E F 3 Y X J k c y w y M n 0 m c X V v d D s s J n F 1 b 3 Q 7 U 2 V j d G l v b j E v R 3 J h b n R z I F B v c n R h b C A y M D I x L T I y L 0 F 1 d G 9 S Z W 1 v d m V k Q 2 9 s d W 1 u c z E u e 0 V z d E F t b 3 V u d H M s M j N 9 J n F 1 b 3 Q 7 L C Z x d W 9 0 O 1 N l Y 3 R p b 2 4 x L 0 d y Y W 5 0 c y B Q b 3 J 0 Y W w g M j A y M S 0 y M i 9 B d X R v U m V t b 3 Z l Z E N v b H V t b n M x L n t G d W 5 k a W 5 n T W V 0 a G 9 k L D I 0 f S Z x d W 9 0 O y w m c X V v d D t T Z W N 0 a W 9 u M S 9 H c m F u d H M g U G 9 y d G F s I D I w M j E t M j I v Q X V 0 b 1 J l b W 9 2 Z W R D b 2 x 1 b W 5 z M S 5 7 R n V u Z G l u Z 0 1 l d G h v Z E 5 v d G V z L D I 1 f S Z x d W 9 0 O y w m c X V v d D t T Z W N 0 a W 9 u M S 9 H c m F u d H M g U G 9 y d G F s I D I w M j E t M j I v Q X V 0 b 1 J l b W 9 2 Z W R D b 2 x 1 b W 5 z M S 5 7 T 3 B l b k R h d G U s M j Z 9 J n F 1 b 3 Q 7 L C Z x d W 9 0 O 1 N l Y 3 R p b 2 4 x L 0 d y Y W 5 0 c y B Q b 3 J 0 Y W w g M j A y M S 0 y M i 9 B d X R v U m V t b 3 Z l Z E N v b H V t b n M x L n t B c H B s a W N h d G l v b k R l Y W R s a W 5 l L D I 3 f S Z x d W 9 0 O y w m c X V v d D t T Z W N 0 a W 9 u M S 9 H c m F u d H M g U G 9 y d G F s I D I w M j E t M j I v Q X V 0 b 1 J l b W 9 2 Z W R D b 2 x 1 b W 5 z M S 5 7 Q X d h c m R Q Z X J p b 2 Q s M j h 9 J n F 1 b 3 Q 7 L C Z x d W 9 0 O 1 N l Y 3 R p b 2 4 x L 0 d y Y W 5 0 c y B Q b 3 J 0 Y W w g M j A y M S 0 y M i 9 B d X R v U m V t b 3 Z l Z E N v b H V t b n M x L n t F e H B B d 2 F y Z E R h d G U s M j l 9 J n F 1 b 3 Q 7 L C Z x d W 9 0 O 1 N l Y 3 R p b 2 4 x L 0 d y Y W 5 0 c y B Q b 3 J 0 Y W w g M j A y M S 0 y M i 9 B d X R v U m V t b 3 Z l Z E N v b H V t b n M x L n t F b G V j U 3 V i b W l z c 2 l v b i w z M H 0 m c X V v d D s s J n F 1 b 3 Q 7 U 2 V j d G l v b j E v R 3 J h b n R z I F B v c n R h b C A y M D I x L T I y L 0 F 1 d G 9 S Z W 1 v d m V k Q 2 9 s d W 1 u c z E u e 0 d y Y W 5 0 V V J M L D M x f S Z x d W 9 0 O y w m c X V v d D t T Z W N 0 a W 9 u M S 9 H c m F u d H M g U G 9 y d G F s I D I w M j E t M j I v Q X V 0 b 1 J l b W 9 2 Z W R D b 2 x 1 b W 5 z M S 5 7 Q W d l b m N 5 V V J M L D M y f S Z x d W 9 0 O y w m c X V v d D t T Z W N 0 a W 9 u M S 9 H c m F u d H M g U G 9 y d G F s I D I w M j E t M j I v Q X V 0 b 1 J l b W 9 2 Z W R D b 2 x 1 b W 5 z M S 5 7 Q W d l b m N 5 U 3 V i c 2 N y a W J l V V J M L D M z f S Z x d W 9 0 O y w m c X V v d D t T Z W N 0 a W 9 u M S 9 H c m F u d H M g U G 9 y d G F s I D I w M j E t M j I v Q X V 0 b 1 J l b W 9 2 Z W R D b 2 x 1 b W 5 z M S 5 7 R 3 J h b n R F d m V u d H N V U k w s M z R 9 J n F 1 b 3 Q 7 L C Z x d W 9 0 O 1 N l Y 3 R p b 2 4 x L 0 d y Y W 5 0 c y B Q b 3 J 0 Y W w g M j A y M S 0 y M i 9 B d X R v U m V t b 3 Z l Z E N v b H V t b n M x L n t D b 2 5 0 Y W N 0 S W 5 m b y w z N X 0 m c X V v d D s s J n F 1 b 3 Q 7 U 2 V j d G l v b j E v R 3 J h b n R z I F B v c n R h b C A y M D I x L T I y L 0 F 1 d G 9 S Z W 1 v d m V k Q 2 9 s d W 1 u c z E u e 0 F 3 Y X J k U 3 R h d H M s M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m F u d H M l M j B Q b 3 J 0 Y W w l M j A y M D I x L T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U x N W J m Y 2 Z l L W N h N D Q t N D F m Y i 0 5 N z A 2 L T A x M T Y 2 M D d l O G Q 3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A 0 V D I y O j A 4 O j U 0 L j U x M z Q x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C a W 5 h c n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l F 1 Z X J 5 R 3 J v d X B J R C I g V m F s d W U 9 I n M 1 M T V i Z m N m Z S 1 j Y T Q 0 L T Q x Z m I t O T c w N i 0 w M T E 2 N j A 3 Z T h k N z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A 0 V D I y O j A 4 O j U 0 L j U x M z Q x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D J T N B J T V D V X N l c n M l N U N o b 2 d 1 Z S U 1 Q 0 R l c 2 t 0 b 3 A l N U N H c m F u d H M l M j B Q b 3 J 0 Y W w l M j A y M D I x L T I y J T V D X 0 R h d G E l M j B Q d W x s J T I w M D k t M j g t M j A y M i U y M H h s c 3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T E 5 N z N l N W Y t Y j U y Y S 0 0 O W E y L T l i M m M t N j V h Y m Q 3 Y T c 2 N j g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w N F Q y M j o w O D o 1 N C 4 1 M T M 0 M T M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c m F 3 J T I w Z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1 M T V i Z m N m Z S 1 j Y T Q 0 L T Q x Z m I t O T c w N i 0 w M T E 2 N j A 3 Z T h k N z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w N F Q y M j o w O D o 1 N C 4 1 M T M 0 M T M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W 5 0 c y U y M F B v c n R h b C U y M D I w M j E t M j I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F u d H M l M j B Q b 3 J 0 Y W w l M j A y M D I x L T I y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W 5 0 c y U y M F B v c n R h b C U y M D I w M j E t M j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h b n R z J T I w U G 9 y d G F s J T I w M j A y M S 0 y M i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W 5 0 c y U y M F B v c n R h b C U y M D I w M j E t M j I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F u d H M l M j B Q b 3 J 0 Y W w l M j A y M D I x L T I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s H C u l o K K t B i H o A P b P e s K Y A A A A A A g A A A A A A E G Y A A A A B A A A g A A A A e 4 W I v v E z o 0 / F a I A j i d n v N P o q c R s S T F f u c K t g 2 k T k 4 L U A A A A A D o A A A A A C A A A g A A A A x I / r + a I i d v 7 w 3 Y 3 A T o W 6 / / F F A A Z H 8 O Z W 3 j O x i f 0 2 W 5 F Q A A A A Y E e 3 y q f 1 z W x Y l Y x L H q U t B d 4 / H t i 8 4 j 4 C 4 V E + B f 8 C n f H i i 0 N d 0 8 H r z X 7 2 f b h Y t p X 6 u R B y G + v 4 C z j G 0 + a C Y L w P d A s T j l x a O W p D I 7 9 C Q O M I l I Z A A A A A S e S Y s J j m + o I g d R X S v g H B I 5 4 X 3 J r k O e H G R A r A j i m 2 I U q K J I C E + d N p z j I s R G T f V Y t E Q z 5 M u L U Y B t b s b 8 X n V E N c 6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C68EC3D71294E9926CB6C4C2B0EF3" ma:contentTypeVersion="14" ma:contentTypeDescription="Create a new document." ma:contentTypeScope="" ma:versionID="a1f3166c3192694510b352ad831b335c">
  <xsd:schema xmlns:xsd="http://www.w3.org/2001/XMLSchema" xmlns:xs="http://www.w3.org/2001/XMLSchema" xmlns:p="http://schemas.microsoft.com/office/2006/metadata/properties" xmlns:ns2="ffa8e800-6bf5-49a3-9e9a-3356368d3c25" xmlns:ns3="a221eb42-3517-4a59-818a-28594dbc85ad" targetNamespace="http://schemas.microsoft.com/office/2006/metadata/properties" ma:root="true" ma:fieldsID="1bee0881e46b68020a37d724984814fd" ns2:_="" ns3:_="">
    <xsd:import namespace="ffa8e800-6bf5-49a3-9e9a-3356368d3c25"/>
    <xsd:import namespace="a221eb42-3517-4a59-818a-28594dbc85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8e800-6bf5-49a3-9e9a-3356368d3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1ebe912-6743-450b-8cbe-fab126f5db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1eb42-3517-4a59-818a-28594dbc8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c5a86b-147c-4036-ba9d-6645e1aaf838}" ma:internalName="TaxCatchAll" ma:showField="CatchAllData" ma:web="a221eb42-3517-4a59-818a-28594dbc85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C5793-4AA2-405E-B559-CEC5BCC4C238}">
  <ds:schemaRefs>
    <ds:schemaRef ds:uri="http://schemas.microsoft.com/office/2006/metadata/properties"/>
    <ds:schemaRef ds:uri="http://schemas.microsoft.com/office/infopath/2007/PartnerControls"/>
    <ds:schemaRef ds:uri="a221eb42-3517-4a59-818a-28594dbc85ad"/>
    <ds:schemaRef ds:uri="ffa8e800-6bf5-49a3-9e9a-3356368d3c25"/>
  </ds:schemaRefs>
</ds:datastoreItem>
</file>

<file path=customXml/itemProps2.xml><?xml version="1.0" encoding="utf-8"?>
<ds:datastoreItem xmlns:ds="http://schemas.openxmlformats.org/officeDocument/2006/customXml" ds:itemID="{559D693C-69DC-4C83-8A82-FB46357436C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268D3A9-453C-4FE9-91E0-3BCB20DD3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a8e800-6bf5-49a3-9e9a-3356368d3c25"/>
    <ds:schemaRef ds:uri="a221eb42-3517-4a59-818a-28594dbc85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7DA64C-91E0-4145-A589-7ADCC6A8C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Q1 count by agency and status</vt:lpstr>
      <vt:lpstr>Q2 count of portal id</vt:lpstr>
      <vt:lpstr>Q2 count by category</vt:lpstr>
      <vt:lpstr>Q3 est amts per opp</vt:lpstr>
      <vt:lpstr>Q4 avg median</vt:lpstr>
      <vt:lpstr>Q5 total visits</vt:lpstr>
      <vt:lpstr>Q6 pages visited</vt:lpstr>
      <vt:lpstr>Q7 apps subm</vt:lpstr>
      <vt:lpstr>count by type</vt:lpstr>
      <vt:lpstr>count by aptype</vt:lpstr>
      <vt:lpstr>count by funding source</vt:lpstr>
      <vt:lpstr>Grants Portal 2021-22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Hogue</dc:creator>
  <cp:keywords/>
  <dc:description/>
  <cp:lastModifiedBy>CSL</cp:lastModifiedBy>
  <cp:revision/>
  <dcterms:created xsi:type="dcterms:W3CDTF">2022-10-04T22:08:00Z</dcterms:created>
  <dcterms:modified xsi:type="dcterms:W3CDTF">2023-01-09T19:31:43Z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0x010100D48C68EC3D71294E9926CB6C4C2B0EF3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